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645" yWindow="-210" windowWidth="10920" windowHeight="11640"/>
  </bookViews>
  <sheets>
    <sheet name="Sheet1" sheetId="1" r:id="rId1"/>
    <sheet name="Sheet2" sheetId="2" r:id="rId2"/>
    <sheet name="Sheet3" sheetId="3" r:id="rId3"/>
  </sheets>
  <definedNames>
    <definedName name="_GoBack" localSheetId="0">Sheet1!$A$1</definedName>
  </definedNames>
  <calcPr calcId="145621"/>
</workbook>
</file>

<file path=xl/calcChain.xml><?xml version="1.0" encoding="utf-8"?>
<calcChain xmlns="http://schemas.openxmlformats.org/spreadsheetml/2006/main">
  <c r="D27" i="1" l="1"/>
  <c r="H27" i="1" s="1"/>
  <c r="D26" i="1"/>
  <c r="H26" i="1" s="1"/>
  <c r="D25" i="1"/>
  <c r="H25" i="1" s="1"/>
  <c r="D24" i="1"/>
  <c r="H24" i="1" s="1"/>
  <c r="D23" i="1"/>
  <c r="H23" i="1" s="1"/>
  <c r="D22" i="1"/>
  <c r="H22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15" i="1"/>
  <c r="H15" i="1" s="1"/>
  <c r="D14" i="1"/>
  <c r="H14" i="1" s="1"/>
  <c r="D13" i="1"/>
  <c r="H13" i="1" s="1"/>
  <c r="D12" i="1"/>
  <c r="H12" i="1" s="1"/>
  <c r="D11" i="1"/>
  <c r="H11" i="1" s="1"/>
  <c r="D10" i="1"/>
  <c r="H10" i="1" s="1"/>
  <c r="D9" i="1"/>
  <c r="H9" i="1" s="1"/>
  <c r="D8" i="1"/>
  <c r="H8" i="1" s="1"/>
  <c r="D7" i="1"/>
  <c r="H7" i="1" s="1"/>
  <c r="D6" i="1"/>
  <c r="H6" i="1" s="1"/>
  <c r="D5" i="1"/>
  <c r="H5" i="1" s="1"/>
  <c r="D4" i="1"/>
  <c r="H4" i="1" s="1"/>
  <c r="D3" i="1"/>
  <c r="H3" i="1" s="1"/>
</calcChain>
</file>

<file path=xl/sharedStrings.xml><?xml version="1.0" encoding="utf-8"?>
<sst xmlns="http://schemas.openxmlformats.org/spreadsheetml/2006/main" count="866" uniqueCount="605">
  <si>
    <t>Accession</t>
  </si>
  <si>
    <t>Name</t>
  </si>
  <si>
    <t>Species</t>
  </si>
  <si>
    <t>113:116</t>
  </si>
  <si>
    <t>PVal 113:116</t>
  </si>
  <si>
    <t>Artemisia frigida</t>
  </si>
  <si>
    <t>gi|372863482</t>
  </si>
  <si>
    <t>ribosomal protein L14 (chloroplast) [Chrysanthemum indicum]</t>
  </si>
  <si>
    <t>Chrysanthemum indicum</t>
  </si>
  <si>
    <t>ATP synthase CF1 alpha chain (chloroplast) [Artemisia frigida]</t>
  </si>
  <si>
    <t>fructose-1,6-bisphosphatase [Flaveria linearis]</t>
  </si>
  <si>
    <t>Flaveria linearis</t>
  </si>
  <si>
    <t>gi|26324158</t>
  </si>
  <si>
    <t>elongation factor 1 alpha [Stevia rebaudiana]</t>
  </si>
  <si>
    <t>Stevia rebaudiana</t>
  </si>
  <si>
    <t>chloroplast phosphoglycerate kinase 3 [Helianthus annuus]</t>
  </si>
  <si>
    <t>Helianthus annuus</t>
  </si>
  <si>
    <t>gi|51512147</t>
  </si>
  <si>
    <t>putative dicarboxylate/tricarboxylate carrier [Helianthus tuberosus]</t>
  </si>
  <si>
    <t>Helianthus tuberosus</t>
  </si>
  <si>
    <t>gi|608712</t>
  </si>
  <si>
    <t>Flaveria pringlei</t>
  </si>
  <si>
    <t>gi|269308672</t>
  </si>
  <si>
    <t>broad substrate reductase/dehydrogenase [Artemisia annua]</t>
  </si>
  <si>
    <t>Artemisia annua</t>
  </si>
  <si>
    <t>gi|38564733</t>
  </si>
  <si>
    <t>initiation factor eIF4A-15 [Helianthus annuus]</t>
  </si>
  <si>
    <t>gi|437995</t>
  </si>
  <si>
    <t>glycine hydroxymethyltransferase [Flaveria pringlei]</t>
  </si>
  <si>
    <t>gi|470227708</t>
  </si>
  <si>
    <t>photosystem I P700 chlorophyll A apoprotein A1 (chloroplast) [Artemisia frigida]</t>
  </si>
  <si>
    <t>gi|189418957</t>
  </si>
  <si>
    <t>glycolate oxidase [Mikania micrantha]</t>
  </si>
  <si>
    <t>Mikania micrantha</t>
  </si>
  <si>
    <t>gi|452849058</t>
  </si>
  <si>
    <t>ATP synthase CF1 beta subunit (chloroplast) [Chrysanthemum indicum]</t>
  </si>
  <si>
    <t>gi|94502487</t>
  </si>
  <si>
    <t>photosystem II 44 kDa protein [Helianthus annuus]</t>
  </si>
  <si>
    <t>gi|158726716</t>
  </si>
  <si>
    <t>chloroplast ribulose 1,5-bisphosphate carboxylase/oxygenase activase [Flaveria bidentis]</t>
  </si>
  <si>
    <t>Flaveria bidentis</t>
  </si>
  <si>
    <t>gi|758362</t>
  </si>
  <si>
    <t>F1 ATPase [Helianthus annuus]</t>
  </si>
  <si>
    <t>gi|9082317</t>
  </si>
  <si>
    <t>actin [Helianthus annuus]</t>
  </si>
  <si>
    <t>gi|295421155</t>
  </si>
  <si>
    <t>unnamed protein product [Helianthus annuus]</t>
  </si>
  <si>
    <t>glutathione reductase [Zinnia violacea]</t>
  </si>
  <si>
    <t>Zinnia violacea</t>
  </si>
  <si>
    <t>gi|302595735</t>
  </si>
  <si>
    <t>RecName: Full=Oxygen-evolving enhancer protein 1, chloroplastic; Short=OEE1; AltName: Full=33 kDa subunit of oxygen evolving system of photosystem II; AltName: Full=33 kDa thylakoid membrane protein; AltName: Full=OEC 33 kDa subunit; Flags: Precursor</t>
  </si>
  <si>
    <t>HELAN</t>
  </si>
  <si>
    <t>gi|2606077</t>
    <phoneticPr fontId="1" type="noConversion"/>
  </si>
  <si>
    <t>auxin-induced protein [Helianthus annuus]</t>
  </si>
  <si>
    <t>gi|51315699</t>
  </si>
  <si>
    <t>RecName: Full=Histone H4</t>
  </si>
  <si>
    <t>FLATR</t>
  </si>
  <si>
    <t>gi|332806715</t>
  </si>
  <si>
    <t>cyclophilin 2 [Tagetes patula]</t>
  </si>
  <si>
    <t>Tagetes patula</t>
  </si>
  <si>
    <t>gi|499112</t>
  </si>
  <si>
    <t>nucleoside diphosphate kinase [Flaveria bidentis]</t>
  </si>
  <si>
    <t>gi|296142021</t>
  </si>
  <si>
    <t>beta-1,3-glucanase PR2 [Chrysanthemum x morifolium]</t>
  </si>
  <si>
    <t>Chrysanthemum x morifolium</t>
  </si>
  <si>
    <t>gi|50058096</t>
    <phoneticPr fontId="1" type="noConversion"/>
  </si>
  <si>
    <t>gi|317373797</t>
  </si>
  <si>
    <t>gi|317373797</t>
    <phoneticPr fontId="1" type="noConversion"/>
  </si>
  <si>
    <t>Photosynthesis</t>
  </si>
  <si>
    <t>ATP synthesis; transport</t>
  </si>
  <si>
    <t>gi|470227716</t>
  </si>
  <si>
    <t>gi|441403305</t>
  </si>
  <si>
    <t>Chrysanthemum ×morifolium</t>
  </si>
  <si>
    <t xml:space="preserve">photosystem I P700 chlorophyll A apoprotein A1 (chloroplast) </t>
    <phoneticPr fontId="1" type="noConversion"/>
  </si>
  <si>
    <t>glycolate oxidase</t>
    <phoneticPr fontId="1" type="noConversion"/>
  </si>
  <si>
    <t>ATP synthase CF1 beta subunit (chloroplast)</t>
    <phoneticPr fontId="1" type="noConversion"/>
  </si>
  <si>
    <t>photosystem II 44 kDa protein</t>
    <phoneticPr fontId="1" type="noConversion"/>
  </si>
  <si>
    <t>chloroplast ribulose 1,5-bisphosphate carboxylase/oxygenase activase</t>
    <phoneticPr fontId="1" type="noConversion"/>
  </si>
  <si>
    <t>actin</t>
    <phoneticPr fontId="1" type="noConversion"/>
  </si>
  <si>
    <t>F1 ATPase</t>
    <phoneticPr fontId="1" type="noConversion"/>
  </si>
  <si>
    <t>elongation factor 1 alpha</t>
    <phoneticPr fontId="1" type="noConversion"/>
  </si>
  <si>
    <t>fructose-1,6-bisphosphatase</t>
    <phoneticPr fontId="1" type="noConversion"/>
  </si>
  <si>
    <t>initiation factor eIF4A-15</t>
    <phoneticPr fontId="1" type="noConversion"/>
  </si>
  <si>
    <t>glycine hydroxymethyltransferase</t>
    <phoneticPr fontId="1" type="noConversion"/>
  </si>
  <si>
    <t>GTP biosynthesis</t>
  </si>
  <si>
    <t>gi|470227716</t>
    <phoneticPr fontId="1" type="noConversion"/>
  </si>
  <si>
    <t xml:space="preserve">ribulose-1,5-bisphosphate carboxylase/oxygenase large subunit </t>
    <phoneticPr fontId="1" type="noConversion"/>
  </si>
  <si>
    <t>gi|470227702</t>
    <phoneticPr fontId="1" type="noConversion"/>
  </si>
  <si>
    <t>gi|149207273</t>
    <phoneticPr fontId="1" type="noConversion"/>
  </si>
  <si>
    <t>chloroplast phosphoglycerate kinase 3</t>
    <phoneticPr fontId="1" type="noConversion"/>
  </si>
  <si>
    <t>P-protein of the glycine cleavage system [Flaveria pringlei]</t>
    <phoneticPr fontId="1" type="noConversion"/>
  </si>
  <si>
    <r>
      <t>component of cytochrome b</t>
    </r>
    <r>
      <rPr>
        <vertAlign val="subscript"/>
        <sz val="11"/>
        <rFont val="Times New Roman"/>
        <family val="1"/>
      </rPr>
      <t>6</t>
    </r>
    <r>
      <rPr>
        <sz val="11"/>
        <rFont val="Times New Roman"/>
        <family val="1"/>
      </rPr>
      <t>/f complex (chloroplast)</t>
    </r>
    <phoneticPr fontId="1" type="noConversion"/>
  </si>
  <si>
    <r>
      <t xml:space="preserve">Protein </t>
    </r>
    <r>
      <rPr>
        <b/>
        <sz val="11"/>
        <rFont val="Calibri"/>
        <family val="3"/>
        <charset val="134"/>
        <scheme val="minor"/>
      </rPr>
      <t>N</t>
    </r>
    <phoneticPr fontId="1" type="noConversion"/>
  </si>
  <si>
    <t xml:space="preserve"> Accession</t>
    <phoneticPr fontId="1" type="noConversion"/>
  </si>
  <si>
    <t>Unused ProtScore</t>
    <phoneticPr fontId="1" type="noConversion"/>
  </si>
  <si>
    <t>Total ProtScore</t>
    <phoneticPr fontId="1" type="noConversion"/>
  </si>
  <si>
    <t>%Seq Cov - peptides &gt;95% conf</t>
    <phoneticPr fontId="1" type="noConversion"/>
  </si>
  <si>
    <t>gi|222088202</t>
  </si>
  <si>
    <t>Ageratina adenophora</t>
    <phoneticPr fontId="10" type="noConversion"/>
  </si>
  <si>
    <t>heat shock protein 70.58 [Ageratina adenophora]</t>
  </si>
  <si>
    <t>Helianthus annuus</t>
    <phoneticPr fontId="10" type="noConversion"/>
  </si>
  <si>
    <t>Flaveria pringlei</t>
    <phoneticPr fontId="10" type="noConversion"/>
  </si>
  <si>
    <t>P-protein of the glycine cleavage system [Flaveria pringlei]</t>
  </si>
  <si>
    <t>gi|39103352</t>
  </si>
  <si>
    <t>Homogyne alpina</t>
    <phoneticPr fontId="10" type="noConversion"/>
  </si>
  <si>
    <t>catalase [Homogyne alpina]</t>
  </si>
  <si>
    <t>gi|109630184</t>
  </si>
  <si>
    <t>glyceraldehyde-3-phosphate dehydrogenase [Helianthus annuus]</t>
  </si>
  <si>
    <t>gi|402746927</t>
  </si>
  <si>
    <t>Lactuca sativa</t>
    <phoneticPr fontId="10" type="noConversion"/>
  </si>
  <si>
    <t>heat shock protein 90 [Lactuca sativa]</t>
  </si>
  <si>
    <t>gi|257670448</t>
  </si>
  <si>
    <t>unnamed protein product [Flaveria pringlei]</t>
  </si>
  <si>
    <t>gi|606807</t>
  </si>
  <si>
    <t>Flaveria brownii</t>
  </si>
  <si>
    <t>cold stable pyruvate, orthophosphate dikinase [Flaveria brownii]</t>
  </si>
  <si>
    <t>Stevia rebaudiana</t>
    <phoneticPr fontId="10" type="noConversion"/>
  </si>
  <si>
    <t>gi|28139169</t>
  </si>
  <si>
    <t>ribulose-1,5-bisphosphate carboxylase small subunit [Chrysanthemum x morifolium]</t>
  </si>
  <si>
    <t>gi|432140649</t>
  </si>
  <si>
    <t>heat shock protein 70 [Lactuca sativa]</t>
  </si>
  <si>
    <t>component of cytochrome b6/f complex (chloroplast) [Chrysanthemum x morifolium]</t>
  </si>
  <si>
    <t>gi|306922318</t>
  </si>
  <si>
    <t>Gynura bicolor</t>
  </si>
  <si>
    <t>glyceraldehyde 3-phosphate dehydrogenase [Gynura bicolor]</t>
  </si>
  <si>
    <t>gi|441403319</t>
  </si>
  <si>
    <t>PSII 47 kDa protein (chloroplast) [Chrysanthemum x morifolium]</t>
  </si>
  <si>
    <t>gi|161702919</t>
  </si>
  <si>
    <t>heat shock protein 60 [Ageratina adenophora]</t>
  </si>
  <si>
    <t>gi|146403796</t>
  </si>
  <si>
    <t>Artemisia annua</t>
    <phoneticPr fontId="10" type="noConversion"/>
  </si>
  <si>
    <t>chloroplast light-harvesting chlorophyll a/b-binding protein [Artemisia annua]</t>
  </si>
  <si>
    <t>Mikania micrantha</t>
    <phoneticPr fontId="10" type="noConversion"/>
  </si>
  <si>
    <t>gi|3334197</t>
  </si>
  <si>
    <t>FLAAN</t>
  </si>
  <si>
    <t>RecName: Full=Aminomethyltransferase, mitochondrial; AltName: Full=Glycine cleavage system T protein; Short=GCVT; Flags: Precursor</t>
  </si>
  <si>
    <t>gi|5668671</t>
  </si>
  <si>
    <t>Zinnia elegans</t>
    <phoneticPr fontId="10" type="noConversion"/>
  </si>
  <si>
    <t>Beta-tubulin [Zinnia elegans]</t>
  </si>
  <si>
    <t>gi|88656982</t>
  </si>
  <si>
    <t>photosystem I P700 apoprotein A2 [Lactuca sativa]</t>
  </si>
  <si>
    <t>gi|290796674</t>
  </si>
  <si>
    <t>Tragopogon dubius</t>
  </si>
  <si>
    <t>peroxisomal NAD malate dehydrogenase-like protein [Tragopogon dubius]</t>
  </si>
  <si>
    <t>gi|441403298</t>
  </si>
  <si>
    <t>ATP synthase CF1 epsilon subunit (chloroplast) [Chrysanthemum x morifolium]</t>
  </si>
  <si>
    <t>Helianthus tuberosus</t>
    <phoneticPr fontId="10" type="noConversion"/>
  </si>
  <si>
    <t>gi|298532594</t>
  </si>
  <si>
    <t>Lactuca sativa</t>
  </si>
  <si>
    <t>unnamed protein product [Lactuca sativa]</t>
  </si>
  <si>
    <t>gi|409127975</t>
  </si>
  <si>
    <t>Tanacetum cinerariifolium</t>
  </si>
  <si>
    <t>carotenoid cleavage dioxygenase 1 [Tanacetum cinerariifolium]</t>
  </si>
  <si>
    <t>gi|254072126</t>
  </si>
  <si>
    <t>(E)-4-hydroxy-3-methylbut-2-enyl diphosphate synthase [Artemisia annua]</t>
  </si>
  <si>
    <t>gi|146289939</t>
  </si>
  <si>
    <t>S-adenosyl-L-homocysteine hydrolase [Chrysanthemum x morifolium]</t>
  </si>
  <si>
    <t>gi|78675163</t>
  </si>
  <si>
    <t>photosystem II protein D2 [Lactuca sativa]</t>
  </si>
  <si>
    <t>gi|90296193</t>
  </si>
  <si>
    <t>plastid fructose bisphosphate aldolase [Stevia rebaudiana]</t>
  </si>
  <si>
    <t>gi|88656976</t>
  </si>
  <si>
    <t>ATP synthase CF0 subunit I [Lactuca sativa]</t>
  </si>
  <si>
    <t>gi|50058096</t>
  </si>
  <si>
    <t>gi|311813763</t>
  </si>
  <si>
    <t>gi|310892579</t>
  </si>
  <si>
    <t>Cynara cardunculus var. scolymus</t>
  </si>
  <si>
    <t>alkaline leaf peroxidase [Cynara cardunculus var. scolymus]</t>
  </si>
  <si>
    <t>gi|94502471</t>
  </si>
  <si>
    <t>photosystem II protein D1 [Helianthus annuus]</t>
  </si>
  <si>
    <t>gi|159138875</t>
  </si>
  <si>
    <t>chloroplast PSI type III chlorophyll a/b-binding protein [Helianthus annuus]</t>
  </si>
  <si>
    <t>gi|400177690</t>
  </si>
  <si>
    <t>alcohol dehydrogenase class III [Lactuca sativa]</t>
  </si>
  <si>
    <t>gi|300568730</t>
  </si>
  <si>
    <t>gi|438001</t>
  </si>
  <si>
    <t>H-protein [Flaveria pringlei]</t>
  </si>
  <si>
    <t>gi|227248142</t>
  </si>
  <si>
    <t>gi|289157416</t>
  </si>
  <si>
    <t>1-hydroxy-2-methyl-2-(E)-butenyl 4-diphosphate reductase [Artemisia annua]</t>
  </si>
  <si>
    <t>gi|341869050</t>
  </si>
  <si>
    <t>Carthamus tinctorius</t>
  </si>
  <si>
    <t>ubiquitin [Carthamus tinctorius]</t>
  </si>
  <si>
    <t>gi|149207273</t>
  </si>
  <si>
    <t>gi|22797429</t>
  </si>
  <si>
    <t>1-deoxy-D-xylulose 5-phosphate reductoisomerase [Stevia rebaudiana]</t>
  </si>
  <si>
    <t>gi|353331584</t>
  </si>
  <si>
    <t>Achillea millefolium</t>
  </si>
  <si>
    <t>sedoheptulose-1,7-bisphosphatase, partial [Achillea millefolium]</t>
  </si>
  <si>
    <t>gi|302595736</t>
  </si>
  <si>
    <t>RecName: Full=Oxygen-evolving enhancer protein 2, chloroplastic; Short=OEE2; AltName: Full=23 kDa subunit of oxygen evolving system of photosystem II; AltName: Full=23 kDa thylakoid membrane protein; AltName: Full=OEC 23 kDa subunit; Flags: Precursor</t>
  </si>
  <si>
    <t>gi|15077107</t>
  </si>
  <si>
    <t>putative cytosolic NADP-malic enzyme [Flaveria pringlei]</t>
  </si>
  <si>
    <t>gi|134273573</t>
  </si>
  <si>
    <t>gi|227473267</t>
  </si>
  <si>
    <t>gi|37932204</t>
  </si>
  <si>
    <t>26S proteasome subunit 7-like protein [Lactuca sativa]</t>
  </si>
  <si>
    <t>gi|59380482</t>
  </si>
  <si>
    <t>Helianthus annuus x Helianthus debilis subsp. debilis</t>
  </si>
  <si>
    <t>methionine synthase [Helianthus annuus x Helianthus debilis subsp. debilis]</t>
  </si>
  <si>
    <t>gi|257707706</t>
  </si>
  <si>
    <t>gi|453529</t>
  </si>
  <si>
    <t>catalase [Helianthus annuus]</t>
  </si>
  <si>
    <t>gi|87299439</t>
  </si>
  <si>
    <t>phytoene desaturase [Chrysanthemum x morifolium]</t>
  </si>
  <si>
    <t>gi|75294507</t>
  </si>
  <si>
    <t>CYNCA</t>
  </si>
  <si>
    <t>RecName: Full=Phospholipase D alpha 1; Short=PLD 1; AltName: Full=Choline phosphatase 1; AltName: Full=Phosphatidylcholine-hydrolyzing phospholipase D 1</t>
  </si>
  <si>
    <t>gi|6094413</t>
  </si>
  <si>
    <t>RecName: Full=Serine--tRNA ligase; AltName: Full=Seryl-tRNA synthetase; Short=SerRS; AltName: Full=Seryl-tRNA(Ser/Sec) synthetase</t>
  </si>
  <si>
    <t>gi|257707708</t>
  </si>
  <si>
    <t>gi|3914999</t>
  </si>
  <si>
    <t>SOLCS</t>
  </si>
  <si>
    <t>RecName: Full=Superoxide dismutase [Cu-Zn], chloroplastic; Flags: Precursor</t>
  </si>
  <si>
    <t>gi|296512745</t>
  </si>
  <si>
    <t>gi|13277214</t>
  </si>
  <si>
    <t>Flaveria trinervia</t>
  </si>
  <si>
    <t>fructose-bisphosphate aldolase [Flaveria trinervia]</t>
  </si>
  <si>
    <t>gi|118123481</t>
  </si>
  <si>
    <t>putative carotenoid cleavage dioxygenase [Chrysanthemum x morifolium]</t>
  </si>
  <si>
    <t>gi|257672224</t>
  </si>
  <si>
    <t>gi|28629828</t>
  </si>
  <si>
    <t>peroxidase 1 [Artemisia annua]</t>
  </si>
  <si>
    <t>gi|2606077</t>
  </si>
  <si>
    <t>gi|373882292</t>
  </si>
  <si>
    <t>Tagetes erecta</t>
  </si>
  <si>
    <t>chlorophyll a/b-binding protein [Tagetes erecta]</t>
  </si>
  <si>
    <t>gi|156046248</t>
  </si>
  <si>
    <t>Dubautia arborea</t>
  </si>
  <si>
    <t>ASCAB9 [Dubautia arborea]</t>
  </si>
  <si>
    <t>gi|334701841</t>
  </si>
  <si>
    <t>Ageratina adenophora</t>
  </si>
  <si>
    <t>ribosomal protein S3 (chloroplast) [Ageratina adenophora]</t>
  </si>
  <si>
    <t>gi|94730455</t>
  </si>
  <si>
    <t>LACSA</t>
  </si>
  <si>
    <t>RecName: Full=Cytochrome b559 subunit alpha; AltName: Full=PSII reaction center subunit V</t>
  </si>
  <si>
    <t>gi|3986695</t>
  </si>
  <si>
    <t>Cichorium intybus</t>
  </si>
  <si>
    <t>ribosomal protein L12 [Cichorium intybus]</t>
  </si>
  <si>
    <t>gi|257711625</t>
  </si>
  <si>
    <t>gi|87201352</t>
  </si>
  <si>
    <t>4-diphosphocytidyl-2-C-methyl-D-erythritol synthase [Stevia rebaudiana]</t>
  </si>
  <si>
    <t>gi|161376686</t>
  </si>
  <si>
    <t>chloroplast sedoheptulose-bisphosphatase [Helianthus annuus]</t>
  </si>
  <si>
    <t>gi|326582924</t>
  </si>
  <si>
    <t>Flaveria angustifolia</t>
  </si>
  <si>
    <t>carbonic anhydrase 3 [Flaveria angustifolia]</t>
  </si>
  <si>
    <t>gi|6635341</t>
  </si>
  <si>
    <t>methionine sulfoxide reductase [Lactuca sativa]</t>
  </si>
  <si>
    <t>gi|217315773</t>
  </si>
  <si>
    <t>Chrysanthemum coronarium</t>
  </si>
  <si>
    <t>S-adenosyl-L-methionine synthetase [Chrysanthemum coronarium]</t>
  </si>
  <si>
    <t>gi|121485004</t>
  </si>
  <si>
    <t>cytosolic phosphoglycerate kinase [Helianthus annuus]</t>
  </si>
  <si>
    <t>gi|133908478</t>
  </si>
  <si>
    <t>Petasites fragrans</t>
  </si>
  <si>
    <t>putative ADP-ribosylation factor [Petasites fragrans]</t>
  </si>
  <si>
    <t>gi|166029873</t>
  </si>
  <si>
    <t>Mn-superoxide dismutase II [Helianthus annuus]</t>
  </si>
  <si>
    <t>gi|62866797</t>
  </si>
  <si>
    <t>Artemisia vulgaris</t>
  </si>
  <si>
    <t>polcalcin [Artemisia vulgaris]</t>
  </si>
  <si>
    <t>gi|222051631</t>
  </si>
  <si>
    <t>ACC oxidase 2 [Lactuca sativa]</t>
  </si>
  <si>
    <t>gi|87299447</t>
  </si>
  <si>
    <t>zeaxanthin epoxidase [Chrysanthemum x morifolium]</t>
  </si>
  <si>
    <t>gi|34597334</t>
  </si>
  <si>
    <t>acetoacetyl CoA thiolase [Helianthus annuus]</t>
  </si>
  <si>
    <t>gi|300568636</t>
  </si>
  <si>
    <t>gi|82659449</t>
  </si>
  <si>
    <t>malate dehydrogenase [Stevia rebaudiana]</t>
  </si>
  <si>
    <t>gi|302425183</t>
  </si>
  <si>
    <t>RecName: Full=26S protease regulatory subunit 6B homolog</t>
  </si>
  <si>
    <t>gi|441403329</t>
  </si>
  <si>
    <t>ribosomal protein S8 (chloroplast) [Chrysanthemum x morifolium]</t>
  </si>
  <si>
    <t>gi|323146459</t>
  </si>
  <si>
    <t>Eupatorium hyssopifolium</t>
  </si>
  <si>
    <t>gi|6635338</t>
  </si>
  <si>
    <t>NADP-dependent glyceraldehyde phosphate dehydrogenase [Lactuca sativa]</t>
  </si>
  <si>
    <t>gi|73919914</t>
  </si>
  <si>
    <t>CICIN</t>
  </si>
  <si>
    <t>RecName: Full=Histone H3.2</t>
  </si>
  <si>
    <t>gi|218401690</t>
  </si>
  <si>
    <t>gi|50058094</t>
  </si>
  <si>
    <t>gi|89114124</t>
  </si>
  <si>
    <t>sucrose synthase [Cichorium intybus]</t>
  </si>
  <si>
    <t>gi|146403788</t>
  </si>
  <si>
    <t>putative 40S ribosomal protein S9 [Artemisia annua]</t>
  </si>
  <si>
    <t>gi|307634489</t>
  </si>
  <si>
    <t>Artemisia sphaerocephala</t>
  </si>
  <si>
    <t>ferritin, partial [Artemisia sphaerocephala]</t>
  </si>
  <si>
    <t>gi|56554815</t>
  </si>
  <si>
    <t>Saussurea medusa</t>
  </si>
  <si>
    <t>heat shock protein hsp70 [Saussurea medusa]</t>
  </si>
  <si>
    <t>gi|8896066</t>
  </si>
  <si>
    <t>FtsZ1 [Tagetes erecta]</t>
  </si>
  <si>
    <t>gi|2197158</t>
  </si>
  <si>
    <t>chloroplastic glutamine synthetase [Helianthus annuus]</t>
  </si>
  <si>
    <t>gi|94502520</t>
  </si>
  <si>
    <t>cytochrome b6 [Helianthus annuus]</t>
  </si>
  <si>
    <t>gi|38564721</t>
  </si>
  <si>
    <t>putative actin-depolymerizing factor 2 [Helianthus annuus]</t>
  </si>
  <si>
    <t>gi|386276659</t>
  </si>
  <si>
    <t>Ambrosia artemisiifolia</t>
  </si>
  <si>
    <t>plastid protoporphyrinogen IX oxidase, partial [Ambrosia artemisiifolia]</t>
  </si>
  <si>
    <t>gi|226488408</t>
  </si>
  <si>
    <t>gi|80971680</t>
  </si>
  <si>
    <t>MPBQ/MSBQ methyltransferase 2 [Helianthus annuus]</t>
  </si>
  <si>
    <t>gi|29335747</t>
  </si>
  <si>
    <t>alpha-galactosidase [Helianthus annuus]</t>
  </si>
  <si>
    <t>gi|334702367</t>
  </si>
  <si>
    <t>Jacobaea vulgaris</t>
  </si>
  <si>
    <t>ribosomal protein L2 [Jacobaea vulgaris]</t>
  </si>
  <si>
    <t>gi|344030572</t>
  </si>
  <si>
    <t>Artemisia californica</t>
  </si>
  <si>
    <t>glyceraldehyde-3-phosphate dehydrogenase [Artemisia californica]</t>
  </si>
  <si>
    <t>gi|75755835</t>
  </si>
  <si>
    <t>Taraxacum officinale</t>
  </si>
  <si>
    <t>TO23-1 [Taraxacum officinale]</t>
  </si>
  <si>
    <t>gi|161376610</t>
  </si>
  <si>
    <t>chloroplast chlorophyll a/b binding protein [Helianthus annuus]</t>
  </si>
  <si>
    <t>gi|75755981</t>
  </si>
  <si>
    <t>TO77-13 [Taraxacum officinale]</t>
  </si>
  <si>
    <t>gi|84579420</t>
  </si>
  <si>
    <t>Lactuca sativa short-chain dehydrogenase/reductase 2</t>
  </si>
  <si>
    <t>gi|7209802</t>
  </si>
  <si>
    <t>Matricaria chamomilla</t>
  </si>
  <si>
    <t>geraniol-responsible factor 15 [Matricaria chamomilla]</t>
  </si>
  <si>
    <t>gi|211953673</t>
  </si>
  <si>
    <t>Helianthus petiolaris</t>
  </si>
  <si>
    <t>putative glyceraldehyde-3-phosphate dehydrogenase [Helianthus petiolaris]</t>
  </si>
  <si>
    <t>gi|394333504</t>
  </si>
  <si>
    <t>Centaurea scabiosa</t>
  </si>
  <si>
    <t>alanine-glyoxylate transaminase, partial [Centaurea scabiosa]</t>
  </si>
  <si>
    <t>gi|296512496</t>
  </si>
  <si>
    <t>unnamed protein product [Ageratina adenophora]</t>
  </si>
  <si>
    <t>gi|298482</t>
  </si>
  <si>
    <t>Flaveria trinervia, Peptide, 232 aa</t>
  </si>
  <si>
    <t>photosystem I reaction center subunit III, PSI-RC PsaF [Flaveria trinervia, Peptide, 232 aa]</t>
  </si>
  <si>
    <t>gi|300568586</t>
  </si>
  <si>
    <t>gi|87299443</t>
  </si>
  <si>
    <t>violaxanthin deepoxidase [Chrysanthemum x morifolium]</t>
  </si>
  <si>
    <t>gi|87299445</t>
  </si>
  <si>
    <t>zeta-carotene desaturase [Chrysanthemum x morifolium]</t>
  </si>
  <si>
    <t>gi|257667232</t>
  </si>
  <si>
    <t>gi|7385205</t>
  </si>
  <si>
    <t>catalase 2 [Helianthus annuus]</t>
  </si>
  <si>
    <t>gi|145977441</t>
  </si>
  <si>
    <t>Conyza bonariensis</t>
  </si>
  <si>
    <t>5-enol-pyruvylshikimate-phosphate synthase 3B [Conyza bonariensis]</t>
  </si>
  <si>
    <t>gi|22759727</t>
  </si>
  <si>
    <t>Zinnia elegans</t>
  </si>
  <si>
    <t>putative 60S acidic ribosomal protein P0 [Zinnia elegans]</t>
  </si>
  <si>
    <t>gi|186885805</t>
  </si>
  <si>
    <t>Atractylis cancellata</t>
  </si>
  <si>
    <t>RNA polymerase beta subunit [Atractylis cancellata]</t>
  </si>
  <si>
    <t>gi|3121849</t>
  </si>
  <si>
    <t>RecName: Full=Calmodulin; Short=CaM</t>
  </si>
  <si>
    <t>gi|94502545</t>
  </si>
  <si>
    <t>photosystem I subunit VII [Helianthus annuus]</t>
  </si>
  <si>
    <t>gi|82659447</t>
  </si>
  <si>
    <t>aquaporin [Stevia rebaudiana]</t>
  </si>
  <si>
    <t>gi|116048188</t>
  </si>
  <si>
    <t>Ligularia fischeri</t>
  </si>
  <si>
    <t>vacuolar proton-pumping PPase [Ligularia fischeri]</t>
  </si>
  <si>
    <t>gi|116109615</t>
  </si>
  <si>
    <t>chloroplast ribulose-1,5-bisphosphate carboxylase/oxygenase small subunit [Artemisia annua]</t>
  </si>
  <si>
    <t>gi|269856432</t>
  </si>
  <si>
    <t>peroxidase protein [Mikania micrantha]</t>
  </si>
  <si>
    <t>gi|73912414</t>
  </si>
  <si>
    <t>3-deoxy-7-phosphoheptulonate synthase [Lactuca sativa]</t>
  </si>
  <si>
    <t>gi|14532287</t>
  </si>
  <si>
    <t>quinone oxidoreductase-like protein [Helianthus annuus]</t>
  </si>
  <si>
    <t>gi|47606728</t>
  </si>
  <si>
    <t>FLABI</t>
  </si>
  <si>
    <t>RecName: Full=Carbonic anhydrase; AltName: Full=Carbonate dehydratase</t>
  </si>
  <si>
    <t>gi|257659873</t>
  </si>
  <si>
    <t>gi|85002049</t>
  </si>
  <si>
    <t>putative glyceraldehyde 3-phosphate dehydrogenase [Tragopogon dubius]</t>
  </si>
  <si>
    <t>gi|229551</t>
  </si>
  <si>
    <t>cytochrome c</t>
  </si>
  <si>
    <t>gi|257719946</t>
  </si>
  <si>
    <t>gi|156153085</t>
  </si>
  <si>
    <t>phospholipase D alpha 1 precursor [Helianthus annuus]</t>
  </si>
  <si>
    <t>gi|88657023</t>
  </si>
  <si>
    <t>ribosomal protein S19 [Lactuca sativa]</t>
  </si>
  <si>
    <t>gi|68137463</t>
  </si>
  <si>
    <t>cytosolic glucose-6-phosphate isomerase [Helianthus annuus]</t>
  </si>
  <si>
    <t>gi|161702923</t>
  </si>
  <si>
    <t>heat shock protein 90 [Ageratina adenophora]</t>
  </si>
  <si>
    <t>gi|257667793</t>
  </si>
  <si>
    <t>gi|725262</t>
  </si>
  <si>
    <t>NADP-malate dehydrogenase precursor [Flaveria bidentis]</t>
  </si>
  <si>
    <t>gi|441403342</t>
  </si>
  <si>
    <t>NADH dehydrogenase subunit 7 (chloroplast) [Chrysanthemum x morifolium]</t>
  </si>
  <si>
    <t>gi|3913793</t>
  </si>
  <si>
    <t>RecName: Full=Probable phospholipid hydroperoxide glutathione peroxidase; Short=PHGPx; AltName: Full=Glutathione peroxidase 2</t>
  </si>
  <si>
    <t>gi|6689385</t>
  </si>
  <si>
    <t>Senecio vernalis</t>
  </si>
  <si>
    <t>translation initiation factor 5A precursor protein (eIF-5A) [Senecio vernalis]</t>
  </si>
  <si>
    <t>gi|257656723</t>
  </si>
  <si>
    <t>gi|441403303</t>
  </si>
  <si>
    <t>photosystem I assembly protein Ycf4 (chloroplast) [Chrysanthemum x morifolium]</t>
  </si>
  <si>
    <t>gi|227300898</t>
  </si>
  <si>
    <t>gi|222069936</t>
  </si>
  <si>
    <t>gi|224813796</t>
  </si>
  <si>
    <t>2-alkenal reductase [Artemisia annua]</t>
  </si>
  <si>
    <t>gi|215820454</t>
  </si>
  <si>
    <t>polyphenol oxidase [Cynara cardunculus var. scolymus]</t>
  </si>
  <si>
    <t>gi|93280042</t>
  </si>
  <si>
    <t>glutamine synthetase [Stevia rebaudiana]</t>
  </si>
  <si>
    <t>gi|732153</t>
  </si>
  <si>
    <t>RecName: Full=Putative ATP synthase protein YMF19; AltName: Full=Mitochondrial protein YMF19</t>
  </si>
  <si>
    <t>gi|94502523</t>
  </si>
  <si>
    <t>ribosomal protein S11 [Helianthus annuus]</t>
  </si>
  <si>
    <t>gi|328692497</t>
  </si>
  <si>
    <t>Helianthus exilis</t>
  </si>
  <si>
    <t>acid phosphatase 5 [Helianthus exilis]</t>
  </si>
  <si>
    <t>gi|75756069</t>
  </si>
  <si>
    <t>TO114-2 [Taraxacum officinale]</t>
  </si>
  <si>
    <t>gi|257712949</t>
  </si>
  <si>
    <t>gi|317373783</t>
  </si>
  <si>
    <t>ketoacyl-ACP reductase 1 [Helianthus annuus]</t>
  </si>
  <si>
    <t>gi|257342293</t>
  </si>
  <si>
    <t>gi|170791079</t>
  </si>
  <si>
    <t>Gerbera hybrid cultivar</t>
  </si>
  <si>
    <t>aquaporin [Gerbera hybrid cultivar]</t>
  </si>
  <si>
    <t>gi|4775197</t>
  </si>
  <si>
    <t>gi|81176232</t>
  </si>
  <si>
    <t>ribosomal protein S16 [Lactuca sativa]</t>
  </si>
  <si>
    <t>gi|301072248</t>
  </si>
  <si>
    <t>alcohol dehydrogenase [Artemisia annua]</t>
  </si>
  <si>
    <t>gi|338200620</t>
  </si>
  <si>
    <t>Nouelia insignis</t>
  </si>
  <si>
    <t>granule-bound starch synthase I [Nouelia insignis]</t>
  </si>
  <si>
    <t>gi|6960455</t>
  </si>
  <si>
    <t>serine carboxypeptidase precursor [Matricaria chamomilla]</t>
  </si>
  <si>
    <t>gi|547886</t>
  </si>
  <si>
    <t>FLAPR</t>
  </si>
  <si>
    <t>RecName: Full=NADP-dependent malic enzyme, chloroplastic; Short=NADP-ME; Flags: Precursor</t>
  </si>
  <si>
    <t>gi|257712685</t>
  </si>
  <si>
    <t>gi|169218918</t>
  </si>
  <si>
    <t>Echinacea angustifolia</t>
  </si>
  <si>
    <t>dehydroquinate synthase [Echinacea angustifolia]</t>
  </si>
  <si>
    <t>gi|281190733</t>
  </si>
  <si>
    <t>Parthenium argentatum</t>
  </si>
  <si>
    <t>acetyl-CoA carboxylase carboxyltransferase beta subunit [Parthenium argentatum]</t>
  </si>
  <si>
    <t>gi|317373789</t>
  </si>
  <si>
    <t>enoyl-ACP reductase 2 [Helianthus annuus]</t>
  </si>
  <si>
    <t>gi|94502493</t>
  </si>
  <si>
    <t>ribosomal protein S4 [Helianthus annuus]</t>
  </si>
  <si>
    <t>gi|32698526</t>
  </si>
  <si>
    <t>eukaryotic translation initiation factor iso4E [Lactuca sativa]</t>
  </si>
  <si>
    <t>gi|730583</t>
  </si>
  <si>
    <t>PARAR</t>
  </si>
  <si>
    <t>RecName: Full=60S acidic ribosomal protein P2</t>
  </si>
  <si>
    <t>gi|414091135</t>
  </si>
  <si>
    <t>Aster ageratoides</t>
  </si>
  <si>
    <t>chrysanthemyl diphosphate synthase [Aster ageratoides]</t>
  </si>
  <si>
    <t>gi|384254981</t>
  </si>
  <si>
    <t>Mg-chelatase H subunit, partial [Gerbera hybrid cultivar]</t>
  </si>
  <si>
    <t>gi|395804919</t>
  </si>
  <si>
    <t>Dahlia pinnata</t>
  </si>
  <si>
    <t>xyloglucan endotransglucosylase/hydrolase [Dahlia pinnata]</t>
  </si>
  <si>
    <t>gi|28804503</t>
  </si>
  <si>
    <t>Aster tripolium</t>
  </si>
  <si>
    <t>thiol protease [Aster tripolium]</t>
  </si>
  <si>
    <t>gi|374252517</t>
  </si>
  <si>
    <t>Rudbeckia hirta</t>
  </si>
  <si>
    <t>glyceraldehyde-3-phosphate dehydrogenase subunit 1, partial [Rudbeckia hirta]</t>
  </si>
  <si>
    <t>gi|227248152</t>
  </si>
  <si>
    <t>gi|257626367</t>
  </si>
  <si>
    <t>gi|80971668</t>
  </si>
  <si>
    <t>MPBQ/MSBQ methyltransferase 1 [Helianthus annuus]</t>
  </si>
  <si>
    <t>gi|239918837</t>
  </si>
  <si>
    <t>gamma-tocopherol methyl transferase [Artemisia sphaerocephala]</t>
  </si>
  <si>
    <t>gi|154816302</t>
  </si>
  <si>
    <t>pyruvate kinase [Lactuca sativa]</t>
  </si>
  <si>
    <t>gi|161376572</t>
  </si>
  <si>
    <t>mitochondrial adenine nucleotide translocator [Helianthus annuus]</t>
  </si>
  <si>
    <t>gi|14346215</t>
  </si>
  <si>
    <t>gi|441403322</t>
  </si>
  <si>
    <t>photosystem II phosphoprotein (chloroplast) [Chrysanthemum x morifolium]</t>
  </si>
  <si>
    <t>gi|536838</t>
  </si>
  <si>
    <t>NADPH thioredoxin reductase, partial [Helianthus annuus]</t>
  </si>
  <si>
    <t>gi|257660182</t>
  </si>
  <si>
    <t>gi|9998675</t>
  </si>
  <si>
    <t>unnamed protein product [Cichorium intybus]</t>
  </si>
  <si>
    <t>gi|22759729</t>
  </si>
  <si>
    <t>putative ribosomal protein S3 [Zinnia elegans]</t>
  </si>
  <si>
    <t>gi|422898326</t>
  </si>
  <si>
    <t>Chrysanthemum seticuspe f. boreale</t>
  </si>
  <si>
    <t>timing of cab expression 1-like [Chrysanthemum seticuspe f. boreale]</t>
  </si>
  <si>
    <t>gi|257656721</t>
  </si>
  <si>
    <t>gi|227248136</t>
  </si>
  <si>
    <t>gi|291480629</t>
  </si>
  <si>
    <t>beta-hydroxyacyl-ACP dehydratase [Helianthus annuus]</t>
  </si>
  <si>
    <t>gi|80971690</t>
  </si>
  <si>
    <t>tocopherol cyclase [Helianthus annuus]</t>
  </si>
  <si>
    <t>gi|308320566</t>
  </si>
  <si>
    <t>Senecio deltoideus</t>
  </si>
  <si>
    <t>ribulose-1,5-bisphosphate carboxylase/oxygenase large subunit, partial [Senecio deltoideus]</t>
  </si>
  <si>
    <t>gi|7385207</t>
  </si>
  <si>
    <t>catalase 3 [Helianthus annuus]</t>
  </si>
  <si>
    <t>gi|257741746</t>
  </si>
  <si>
    <t>gi|408692384</t>
  </si>
  <si>
    <t>Artemisia tridentata</t>
  </si>
  <si>
    <t>hexokinase, partial [Artemisia tridentata]</t>
  </si>
  <si>
    <t>gi|73621415</t>
  </si>
  <si>
    <t>ARTVU</t>
  </si>
  <si>
    <t>RecName: Full=Profilin-1; AltName: Full=Pollen allergen Art v 4.01; AltName: Allergen=Art v 4.01</t>
  </si>
  <si>
    <t>gi|264688600</t>
  </si>
  <si>
    <t>putative HMG-CoA synthase 2 [Artemisia annua]</t>
  </si>
  <si>
    <t>gi|92084858</t>
  </si>
  <si>
    <t>NADH dehydrogenase subunit 9 [Helianthus annuus]</t>
  </si>
  <si>
    <t>gi|269854500</t>
  </si>
  <si>
    <t>putative ubiquitin-like protein [Artemisia annua]</t>
  </si>
  <si>
    <t>gi|441403333</t>
  </si>
  <si>
    <t>ribosomal protein L22 (chloroplast) [Chrysanthemum x morifolium]</t>
  </si>
  <si>
    <t>gi|264160525</t>
  </si>
  <si>
    <t>ribulose 1,5-bisphosphate carboxylase [Rudbeckia hirta]</t>
  </si>
  <si>
    <t>gi|30421141</t>
  </si>
  <si>
    <t>ribulose-1,5-bisphosphate carboxylase/oxygenase small subunit [Flaveria bidentis]</t>
  </si>
  <si>
    <t>gi|84029390</t>
  </si>
  <si>
    <t>CYNSC</t>
  </si>
  <si>
    <t>RecName: Full=Peroxidase</t>
  </si>
  <si>
    <t>gi|75755833</t>
  </si>
  <si>
    <t>TO23-2rc [Taraxacum officinale]</t>
  </si>
  <si>
    <t>gi|2414153</t>
  </si>
  <si>
    <t>1-aminocyclopropane-1-carboxylate oxidase [Artemisia annua]</t>
  </si>
  <si>
    <t>REVERSED photosystem I assembly protein Ycf4 (chloroplast) [Chrysanthemum x morifolium]</t>
  </si>
  <si>
    <t>gi|472940</t>
  </si>
  <si>
    <t>17.9 kDa heat-shock protein [Helianthus annuus]</t>
  </si>
  <si>
    <t>gi|328694169</t>
  </si>
  <si>
    <t>ARGONAUTE 1 [Helianthus annuus]</t>
  </si>
  <si>
    <t>gi|167427469</t>
  </si>
  <si>
    <t>Bremia microspora</t>
  </si>
  <si>
    <t>cytochrome oxidase subunit II [Bremia microspora]</t>
  </si>
  <si>
    <t>gi|226444215</t>
  </si>
  <si>
    <t>mercapto-pyruvate sulfurtransferase 1 [Chrysanthemum x morifolium]</t>
  </si>
  <si>
    <t>gi|76803810</t>
  </si>
  <si>
    <t>Crepis alpina</t>
  </si>
  <si>
    <t>omega-3 fatty acid desaturase [Crepis alpina]</t>
  </si>
  <si>
    <t>gi|37779195</t>
  </si>
  <si>
    <t>ferredoxin [Helianthus annuus]</t>
  </si>
  <si>
    <t>gi|384254983</t>
  </si>
  <si>
    <t>Mg-chelatase I subunit, partial [Gerbera hybrid cultivar]</t>
  </si>
  <si>
    <t>gi|337730995</t>
  </si>
  <si>
    <t>non-specific lipid-transfer protein [Helianthus annuus]</t>
  </si>
  <si>
    <t>gi|75755918</t>
  </si>
  <si>
    <t>TO55-3 [Taraxacum officinale]</t>
  </si>
  <si>
    <t>gi|38564727</t>
  </si>
  <si>
    <t>putative alpha-soluble NSF attachment protein [Helianthus annuus]</t>
  </si>
  <si>
    <t>gi|302425099</t>
  </si>
  <si>
    <t>RecName: Full=ATP-dependent zinc metalloprotease FTSH, chloroplastic</t>
  </si>
  <si>
    <t>gi|66865839</t>
  </si>
  <si>
    <t>ribosomal protein S7 [Lactuca sativa]</t>
  </si>
  <si>
    <t>gi|50978416</t>
  </si>
  <si>
    <t>Cu/Zn superoxide dismutase [Helianthus annuus]</t>
  </si>
  <si>
    <t>gi|56311333</t>
  </si>
  <si>
    <t>putative peroxidase [Zinnia violacea]</t>
  </si>
  <si>
    <t>gi|2444178</t>
  </si>
  <si>
    <t>unconventional myosin [Helianthus annuus]</t>
  </si>
  <si>
    <t>gi|11967654</t>
  </si>
  <si>
    <t>fructan 1-exohydrolase I [Cichorium intybus]</t>
  </si>
  <si>
    <t>gi|37932212</t>
  </si>
  <si>
    <t>pectin acetylesterase [Lactuca sativa]</t>
  </si>
  <si>
    <t>gi|3986697</t>
  </si>
  <si>
    <t>pyrroline-5-carboxylate synthetase [Cichorium intybus]</t>
  </si>
  <si>
    <t>gi|75755829</t>
  </si>
  <si>
    <t>TO24-123rc [Taraxacum officinale]</t>
  </si>
  <si>
    <t>gi|8347729</t>
  </si>
  <si>
    <t>asparagine synthetase [Helianthus annuus]</t>
  </si>
  <si>
    <t>gi|317373795</t>
  </si>
  <si>
    <t>cytosolic phosphoglycerate kinase 2 [Helianthus annuus]</t>
  </si>
  <si>
    <t>gi|408692404</t>
  </si>
  <si>
    <t>heat shock protein, partial [Artemisia tridentata]</t>
  </si>
  <si>
    <t>gi|296525446</t>
  </si>
  <si>
    <t>unnamed protein product [Matricaria chamomilla]</t>
  </si>
  <si>
    <t>gi|38146604</t>
  </si>
  <si>
    <t>Oyedaea verbesinoides</t>
  </si>
  <si>
    <t>ribulose-1,5-bisphosphate carboxylase/oxygenase large subunit [Oyedaea verbesinoides]</t>
  </si>
  <si>
    <t>RRRRRgi|441403303</t>
    <phoneticPr fontId="1" type="noConversion"/>
  </si>
  <si>
    <t>ribulose-1,5-bisphosphate carboxylase/oxygenase large subunit [Eupatorium hyssopifolium]</t>
    <phoneticPr fontId="1" type="noConversion"/>
  </si>
  <si>
    <t xml:space="preserve">ribulose-1,5-bisphosphate carboxylase/oxygenase large subunit (chloroplast) </t>
    <phoneticPr fontId="1" type="noConversion"/>
  </si>
  <si>
    <t>ribosomal protein L14 (chloroplast)</t>
    <phoneticPr fontId="1" type="noConversion"/>
  </si>
  <si>
    <t>Chrysanthemum indicum</t>
    <phoneticPr fontId="1" type="noConversion"/>
  </si>
  <si>
    <t>gi|470227702</t>
  </si>
  <si>
    <t>nucleoside diphosphate kinase [Flaveria bidentis]</t>
    <phoneticPr fontId="1" type="noConversion"/>
  </si>
  <si>
    <r>
      <t xml:space="preserve">Supplemental Table2 </t>
    </r>
    <r>
      <rPr>
        <sz val="11"/>
        <color theme="1"/>
        <rFont val="Calibri"/>
        <family val="2"/>
        <charset val="134"/>
        <scheme val="minor"/>
      </rPr>
      <t xml:space="preserve">The list of the 250 identified proteins from the </t>
    </r>
    <r>
      <rPr>
        <i/>
        <sz val="11"/>
        <color theme="1"/>
        <rFont val="Times New Roman"/>
        <family val="1"/>
      </rPr>
      <t>Chrysanthemum</t>
    </r>
    <r>
      <rPr>
        <sz val="11"/>
        <color theme="1"/>
        <rFont val="Times New Roman"/>
        <family val="1"/>
      </rPr>
      <t xml:space="preserve"> leaves</t>
    </r>
    <phoneticPr fontId="8" type="noConversion"/>
  </si>
  <si>
    <t>Average</t>
    <phoneticPr fontId="1" type="noConversion"/>
  </si>
  <si>
    <t>Function</t>
    <phoneticPr fontId="1" type="noConversion"/>
  </si>
  <si>
    <r>
      <rPr>
        <b/>
        <sz val="11"/>
        <color theme="1"/>
        <rFont val="Calibri"/>
        <family val="3"/>
        <charset val="134"/>
        <scheme val="minor"/>
      </rPr>
      <t>Supplemental Table1</t>
    </r>
    <r>
      <rPr>
        <sz val="11"/>
        <color theme="1"/>
        <rFont val="Calibri"/>
        <family val="3"/>
        <charset val="134"/>
        <scheme val="minor"/>
      </rPr>
      <t xml:space="preserve"> Differentially expressed proteins of Chrysanthemum nankingense 6 h compared to Chrysanthemum ‘Wanfen’ 6 h</t>
    </r>
    <phoneticPr fontId="1" type="noConversion"/>
  </si>
  <si>
    <t>Tranlation</t>
    <phoneticPr fontId="1" type="noConversion"/>
  </si>
  <si>
    <t>Metabolic process</t>
    <phoneticPr fontId="1" type="noConversion"/>
  </si>
  <si>
    <t>Transport</t>
    <phoneticPr fontId="1" type="noConversion"/>
  </si>
  <si>
    <t>Glycolysis</t>
    <phoneticPr fontId="1" type="noConversion"/>
  </si>
  <si>
    <t>Transport</t>
    <phoneticPr fontId="1" type="noConversion"/>
  </si>
  <si>
    <t>Oxidation-reduction process</t>
    <phoneticPr fontId="1" type="noConversion"/>
  </si>
  <si>
    <t>Photosynthesis</t>
    <phoneticPr fontId="1" type="noConversion"/>
  </si>
  <si>
    <t>None</t>
    <phoneticPr fontId="1" type="noConversion"/>
  </si>
  <si>
    <t>Redox homeostasis</t>
    <phoneticPr fontId="1" type="noConversion"/>
  </si>
  <si>
    <t>None</t>
    <phoneticPr fontId="1" type="noConversion"/>
  </si>
  <si>
    <t>Nucleosome assembly</t>
    <phoneticPr fontId="1" type="noConversion"/>
  </si>
  <si>
    <t>Protein folding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</si>
</sst>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0"/>
      <name val="Arial"/>
      <family val="2"/>
    </font>
    <font>
      <b/>
      <sz val="11"/>
      <color theme="1"/>
      <name val="Calibri"/>
      <family val="2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2"/>
      <charset val="134"/>
    </font>
    <font>
      <vertAlign val="subscript"/>
      <sz val="11"/>
      <name val="Times New Roman"/>
      <family val="1"/>
    </font>
    <font>
      <sz val="9"/>
      <name val="宋体"/>
      <family val="3"/>
      <charset val="134"/>
    </font>
    <font>
      <b/>
      <sz val="11"/>
      <name val="Calibri"/>
      <family val="3"/>
      <charset val="134"/>
      <scheme val="minor"/>
    </font>
    <font>
      <sz val="9"/>
      <name val="Tahoma"/>
      <family val="2"/>
      <charset val="134"/>
    </font>
    <font>
      <i/>
      <sz val="11"/>
      <color theme="1"/>
      <name val="Times New Roman"/>
      <family val="1"/>
    </font>
    <font>
      <b/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i/>
      <sz val="11"/>
      <color theme="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"/>
  <sheetViews>
    <sheetView tabSelected="1" zoomScale="115" zoomScaleNormal="115" workbookViewId="0">
      <selection activeCell="F38" sqref="F38"/>
    </sheetView>
  </sheetViews>
  <sheetFormatPr defaultRowHeight="15"/>
  <cols>
    <col min="1" max="1" width="14.5703125" style="1" customWidth="1"/>
    <col min="2" max="2" width="16.28515625" customWidth="1"/>
    <col min="3" max="3" width="14.42578125" customWidth="1"/>
    <col min="4" max="7" width="9" customWidth="1"/>
    <col min="8" max="8" width="11.85546875" customWidth="1"/>
    <col min="9" max="9" width="9" customWidth="1"/>
  </cols>
  <sheetData>
    <row r="1" spans="1:9">
      <c r="A1" s="5" t="s">
        <v>592</v>
      </c>
    </row>
    <row r="2" spans="1:9">
      <c r="A2" s="1" t="s">
        <v>0</v>
      </c>
      <c r="B2" t="s">
        <v>1</v>
      </c>
      <c r="C2" t="s">
        <v>2</v>
      </c>
      <c r="D2" t="s">
        <v>3</v>
      </c>
      <c r="E2" t="s">
        <v>4</v>
      </c>
      <c r="F2" t="s">
        <v>3</v>
      </c>
      <c r="G2" t="s">
        <v>4</v>
      </c>
      <c r="H2" s="4" t="s">
        <v>590</v>
      </c>
      <c r="I2" s="4" t="s">
        <v>591</v>
      </c>
    </row>
    <row r="3" spans="1:9">
      <c r="A3" s="1" t="s">
        <v>85</v>
      </c>
      <c r="B3" t="s">
        <v>86</v>
      </c>
      <c r="C3" s="6" t="s">
        <v>5</v>
      </c>
      <c r="D3">
        <f>1/0.0672976672649384</f>
        <v>14.859356061528642</v>
      </c>
      <c r="E3">
        <v>4.0627319322084102E-6</v>
      </c>
      <c r="F3">
        <v>3.9445729255676305</v>
      </c>
      <c r="G3">
        <v>3.1093880534172086E-2</v>
      </c>
      <c r="H3">
        <f t="shared" ref="H3:H27" si="0">AVERAGE(D3,F3)</f>
        <v>9.4019644935481352</v>
      </c>
      <c r="I3" t="s">
        <v>68</v>
      </c>
    </row>
    <row r="4" spans="1:9">
      <c r="A4" s="1" t="s">
        <v>6</v>
      </c>
      <c r="B4" t="s">
        <v>7</v>
      </c>
      <c r="C4" s="6" t="s">
        <v>8</v>
      </c>
      <c r="D4">
        <f>1/0.121338896453381</f>
        <v>8.24138037537044</v>
      </c>
      <c r="E4">
        <v>3.8514070212840999E-2</v>
      </c>
      <c r="F4">
        <v>10.665960311889602</v>
      </c>
      <c r="G4">
        <v>2.7422991115599879E-3</v>
      </c>
      <c r="H4">
        <f t="shared" si="0"/>
        <v>9.4536703436300211</v>
      </c>
      <c r="I4" t="s">
        <v>593</v>
      </c>
    </row>
    <row r="5" spans="1:9">
      <c r="A5" s="1" t="s">
        <v>87</v>
      </c>
      <c r="B5" t="s">
        <v>9</v>
      </c>
      <c r="C5" s="6" t="s">
        <v>5</v>
      </c>
      <c r="D5">
        <f>1/0.233345806598663</f>
        <v>4.2854851971688683</v>
      </c>
      <c r="E5">
        <v>2.5257309061999001E-6</v>
      </c>
      <c r="F5">
        <v>4.570881843566891</v>
      </c>
      <c r="G5">
        <v>2.9315399387996877E-6</v>
      </c>
      <c r="H5">
        <f t="shared" si="0"/>
        <v>4.4281835203678792</v>
      </c>
      <c r="I5" t="s">
        <v>69</v>
      </c>
    </row>
    <row r="6" spans="1:9">
      <c r="A6" s="1" t="s">
        <v>88</v>
      </c>
      <c r="B6" t="s">
        <v>81</v>
      </c>
      <c r="C6" s="6" t="s">
        <v>11</v>
      </c>
      <c r="D6">
        <f>1/0.280543386936188</f>
        <v>3.5645110402387012</v>
      </c>
      <c r="E6">
        <v>7.6962541788816504E-3</v>
      </c>
      <c r="F6">
        <v>3.7670381069183403</v>
      </c>
      <c r="G6">
        <v>5.706312134861947E-3</v>
      </c>
      <c r="H6">
        <f t="shared" si="0"/>
        <v>3.6657745735785205</v>
      </c>
      <c r="I6" t="s">
        <v>594</v>
      </c>
    </row>
    <row r="7" spans="1:9">
      <c r="A7" s="1" t="s">
        <v>12</v>
      </c>
      <c r="B7" t="s">
        <v>80</v>
      </c>
      <c r="C7" s="6" t="s">
        <v>14</v>
      </c>
      <c r="D7">
        <f>1/0.316227793693542</f>
        <v>3.1622773834013631</v>
      </c>
      <c r="E7">
        <v>9.7549229849391892E-7</v>
      </c>
      <c r="F7">
        <v>3.2809529304504403</v>
      </c>
      <c r="G7">
        <v>1.918903080877497E-6</v>
      </c>
      <c r="H7">
        <f t="shared" si="0"/>
        <v>3.2216151569259015</v>
      </c>
      <c r="I7" t="s">
        <v>595</v>
      </c>
    </row>
    <row r="8" spans="1:9">
      <c r="A8" s="1" t="s">
        <v>67</v>
      </c>
      <c r="B8" t="s">
        <v>89</v>
      </c>
      <c r="C8" s="6" t="s">
        <v>16</v>
      </c>
      <c r="D8">
        <f>1/0.328095287084579</f>
        <v>3.0478950456310945</v>
      </c>
      <c r="E8">
        <v>6.1997561715543296E-3</v>
      </c>
      <c r="F8">
        <v>3.6307799816131605</v>
      </c>
      <c r="G8">
        <v>2.1886259783059372E-3</v>
      </c>
      <c r="H8">
        <f t="shared" si="0"/>
        <v>3.3393375136221275</v>
      </c>
      <c r="I8" t="s">
        <v>596</v>
      </c>
    </row>
    <row r="9" spans="1:9">
      <c r="A9" s="1" t="s">
        <v>17</v>
      </c>
      <c r="B9" t="s">
        <v>18</v>
      </c>
      <c r="C9" s="6" t="s">
        <v>19</v>
      </c>
      <c r="D9">
        <f>1/0.340408205986023</f>
        <v>2.9376495114252901</v>
      </c>
      <c r="E9">
        <v>2.8294690418988501E-3</v>
      </c>
      <c r="F9">
        <v>3.311311006546021</v>
      </c>
      <c r="G9">
        <v>5.6230449117720092E-3</v>
      </c>
      <c r="H9">
        <f t="shared" si="0"/>
        <v>3.1244802589856553</v>
      </c>
      <c r="I9" t="s">
        <v>597</v>
      </c>
    </row>
    <row r="10" spans="1:9">
      <c r="A10" s="1" t="s">
        <v>20</v>
      </c>
      <c r="B10" t="s">
        <v>90</v>
      </c>
      <c r="C10" s="6" t="s">
        <v>21</v>
      </c>
      <c r="D10">
        <f>1/0.349945187568665</f>
        <v>2.8575903756464247</v>
      </c>
      <c r="E10">
        <v>2.65084992861375E-4</v>
      </c>
      <c r="F10">
        <v>2.8840320110321001</v>
      </c>
      <c r="G10">
        <v>9.5970528491306982E-5</v>
      </c>
      <c r="H10">
        <f t="shared" si="0"/>
        <v>2.8708111933392626</v>
      </c>
      <c r="I10" t="s">
        <v>594</v>
      </c>
    </row>
    <row r="11" spans="1:9">
      <c r="A11" s="1" t="s">
        <v>22</v>
      </c>
      <c r="B11" t="s">
        <v>23</v>
      </c>
      <c r="C11" s="6" t="s">
        <v>24</v>
      </c>
      <c r="D11">
        <f>1/0.359749287366867</f>
        <v>2.7797136370146989</v>
      </c>
      <c r="E11">
        <v>3.6293368786573403E-2</v>
      </c>
      <c r="F11">
        <v>2.6791679859161399</v>
      </c>
      <c r="G11">
        <v>4.4397700577974264E-2</v>
      </c>
      <c r="H11">
        <f t="shared" si="0"/>
        <v>2.7294408114654196</v>
      </c>
      <c r="I11" t="s">
        <v>598</v>
      </c>
    </row>
    <row r="12" spans="1:9" ht="16.5">
      <c r="A12" s="1" t="s">
        <v>71</v>
      </c>
      <c r="B12" t="s">
        <v>91</v>
      </c>
      <c r="C12" s="6" t="s">
        <v>72</v>
      </c>
      <c r="D12">
        <f>1/0.366437613964081</f>
        <v>2.7289774900074049</v>
      </c>
      <c r="E12">
        <v>3.1372230296256E-5</v>
      </c>
      <c r="F12">
        <v>2.7797129154205305</v>
      </c>
      <c r="G12">
        <v>1.8780459868139577E-5</v>
      </c>
      <c r="H12">
        <f t="shared" si="0"/>
        <v>2.7543452027139677</v>
      </c>
      <c r="I12" t="s">
        <v>599</v>
      </c>
    </row>
    <row r="13" spans="1:9">
      <c r="A13" s="1" t="s">
        <v>25</v>
      </c>
      <c r="B13" t="s">
        <v>82</v>
      </c>
      <c r="C13" s="6" t="s">
        <v>16</v>
      </c>
      <c r="D13">
        <f>1/0.401790797710419</f>
        <v>2.488857399667789</v>
      </c>
      <c r="E13">
        <v>1.47334802895784E-2</v>
      </c>
      <c r="F13">
        <v>2.6061530113220206</v>
      </c>
      <c r="G13">
        <v>8.2854535430669819E-3</v>
      </c>
      <c r="H13">
        <f t="shared" si="0"/>
        <v>2.5475052054949048</v>
      </c>
      <c r="I13" t="s">
        <v>595</v>
      </c>
    </row>
    <row r="14" spans="1:9">
      <c r="A14" s="1" t="s">
        <v>27</v>
      </c>
      <c r="B14" t="s">
        <v>83</v>
      </c>
      <c r="C14" s="6" t="s">
        <v>21</v>
      </c>
      <c r="D14">
        <f>1/0.416869401931763</f>
        <v>2.3988328127850678</v>
      </c>
      <c r="E14">
        <v>2.7848021127283599E-3</v>
      </c>
      <c r="F14">
        <v>2.5822598934173602</v>
      </c>
      <c r="G14">
        <v>1.558452029712498E-3</v>
      </c>
      <c r="H14">
        <f t="shared" si="0"/>
        <v>2.4905463531012142</v>
      </c>
      <c r="I14" t="s">
        <v>594</v>
      </c>
    </row>
    <row r="15" spans="1:9">
      <c r="A15" s="1" t="s">
        <v>29</v>
      </c>
      <c r="B15" t="s">
        <v>73</v>
      </c>
      <c r="C15" s="6" t="s">
        <v>5</v>
      </c>
      <c r="D15">
        <f>1/0.416869401931763</f>
        <v>2.3988328127850678</v>
      </c>
      <c r="E15">
        <v>3.7533409893512698E-2</v>
      </c>
      <c r="F15">
        <v>2.6791679859161399</v>
      </c>
      <c r="G15">
        <v>1.443031989037989E-2</v>
      </c>
      <c r="H15">
        <f t="shared" si="0"/>
        <v>2.5390003993506038</v>
      </c>
      <c r="I15" t="s">
        <v>68</v>
      </c>
    </row>
    <row r="16" spans="1:9">
      <c r="A16" s="1" t="s">
        <v>31</v>
      </c>
      <c r="B16" t="s">
        <v>74</v>
      </c>
      <c r="C16" s="6" t="s">
        <v>33</v>
      </c>
      <c r="D16">
        <f>1/0.469894111156464</f>
        <v>2.1281390344281688</v>
      </c>
      <c r="E16">
        <v>4.77593811228871E-3</v>
      </c>
      <c r="F16">
        <v>2.2284350395202601</v>
      </c>
      <c r="G16">
        <v>3.483622102066868E-3</v>
      </c>
      <c r="H16">
        <f t="shared" si="0"/>
        <v>2.1782870369742144</v>
      </c>
      <c r="I16" t="s">
        <v>598</v>
      </c>
    </row>
    <row r="17" spans="1:9">
      <c r="A17" s="1" t="s">
        <v>34</v>
      </c>
      <c r="B17" t="s">
        <v>75</v>
      </c>
      <c r="C17" s="6" t="s">
        <v>8</v>
      </c>
      <c r="D17">
        <f>1/0.492039501667023</f>
        <v>2.0323571514319765</v>
      </c>
      <c r="E17">
        <v>4.7397508751601002E-4</v>
      </c>
      <c r="F17">
        <v>2.0323569774627699</v>
      </c>
      <c r="G17">
        <v>1.46356504410505E-2</v>
      </c>
      <c r="H17">
        <f t="shared" si="0"/>
        <v>2.032357064447373</v>
      </c>
      <c r="I17" t="s">
        <v>69</v>
      </c>
    </row>
    <row r="18" spans="1:9">
      <c r="A18" s="1" t="s">
        <v>36</v>
      </c>
      <c r="B18" t="s">
        <v>76</v>
      </c>
      <c r="C18" s="6" t="s">
        <v>16</v>
      </c>
      <c r="D18">
        <f>1/0.597035288810729</f>
        <v>1.6749428697790394</v>
      </c>
      <c r="E18">
        <v>4.1915830224752398E-2</v>
      </c>
      <c r="F18">
        <v>1.67494297027588</v>
      </c>
      <c r="G18">
        <v>4.6367019414901685E-2</v>
      </c>
      <c r="H18">
        <f t="shared" si="0"/>
        <v>1.6749429200274597</v>
      </c>
      <c r="I18" t="s">
        <v>68</v>
      </c>
    </row>
    <row r="19" spans="1:9">
      <c r="A19" s="1" t="s">
        <v>38</v>
      </c>
      <c r="B19" t="s">
        <v>77</v>
      </c>
      <c r="C19" s="6" t="s">
        <v>40</v>
      </c>
      <c r="D19">
        <f>1/0.602559626102448</f>
        <v>1.659586797191053</v>
      </c>
      <c r="E19">
        <v>2.56764199584723E-2</v>
      </c>
      <c r="F19">
        <v>1.6292959451675399</v>
      </c>
      <c r="G19">
        <v>2.3018838837742779E-3</v>
      </c>
      <c r="H19">
        <f t="shared" si="0"/>
        <v>1.6444413711792965</v>
      </c>
      <c r="I19" t="s">
        <v>68</v>
      </c>
    </row>
    <row r="20" spans="1:9">
      <c r="A20" s="1" t="s">
        <v>41</v>
      </c>
      <c r="B20" t="s">
        <v>79</v>
      </c>
      <c r="C20" s="6" t="s">
        <v>16</v>
      </c>
      <c r="D20">
        <f>1/0.625172674655914</f>
        <v>1.5995580749756626</v>
      </c>
      <c r="E20">
        <v>9.6982549875974707E-3</v>
      </c>
      <c r="F20">
        <v>1.8197009563446003</v>
      </c>
      <c r="G20">
        <v>2.4439180269837401E-3</v>
      </c>
      <c r="H20">
        <f t="shared" si="0"/>
        <v>1.7096295156601315</v>
      </c>
      <c r="I20" t="s">
        <v>69</v>
      </c>
    </row>
    <row r="21" spans="1:9">
      <c r="A21" s="1" t="s">
        <v>43</v>
      </c>
      <c r="B21" t="s">
        <v>78</v>
      </c>
      <c r="C21" s="6" t="s">
        <v>16</v>
      </c>
      <c r="D21">
        <f>1/0.630957424640656</f>
        <v>1.5848929911071605</v>
      </c>
      <c r="E21">
        <v>3.6083981394767803E-2</v>
      </c>
      <c r="F21">
        <v>1.69044101238251</v>
      </c>
      <c r="G21">
        <v>1.3004739768803087E-2</v>
      </c>
      <c r="H21">
        <f t="shared" si="0"/>
        <v>1.6376670017448354</v>
      </c>
      <c r="I21" t="s">
        <v>600</v>
      </c>
    </row>
    <row r="22" spans="1:9">
      <c r="A22" s="1" t="s">
        <v>65</v>
      </c>
      <c r="B22" t="s">
        <v>47</v>
      </c>
      <c r="C22" s="6" t="s">
        <v>48</v>
      </c>
      <c r="D22">
        <f>1/1.64437198638916</f>
        <v>0.60813490394948766</v>
      </c>
      <c r="E22">
        <v>2.7804730460047701E-2</v>
      </c>
      <c r="F22">
        <v>0.63679552078247093</v>
      </c>
      <c r="G22">
        <v>3.957692906260489E-2</v>
      </c>
      <c r="H22">
        <f t="shared" si="0"/>
        <v>0.62246521236597929</v>
      </c>
      <c r="I22" t="s">
        <v>601</v>
      </c>
    </row>
    <row r="23" spans="1:9">
      <c r="A23" s="1" t="s">
        <v>52</v>
      </c>
      <c r="B23" t="s">
        <v>53</v>
      </c>
      <c r="C23" s="6" t="s">
        <v>16</v>
      </c>
      <c r="D23">
        <f>1/2.99226498603821</f>
        <v>0.33419500099956406</v>
      </c>
      <c r="E23">
        <v>8.3344066515564901E-3</v>
      </c>
      <c r="F23">
        <v>0.34355801343917802</v>
      </c>
      <c r="G23">
        <v>8.8361296802759171E-3</v>
      </c>
      <c r="H23">
        <f t="shared" si="0"/>
        <v>0.33887650721937101</v>
      </c>
      <c r="I23" t="s">
        <v>602</v>
      </c>
    </row>
    <row r="24" spans="1:9">
      <c r="A24" s="1" t="s">
        <v>54</v>
      </c>
      <c r="B24" t="s">
        <v>55</v>
      </c>
      <c r="C24" s="6" t="s">
        <v>56</v>
      </c>
      <c r="D24">
        <f>1/3.1332859992981</f>
        <v>0.31915375750059649</v>
      </c>
      <c r="E24">
        <v>2.8537008911371201E-3</v>
      </c>
      <c r="F24">
        <v>0.33419498801231395</v>
      </c>
      <c r="G24">
        <v>3.4279569517821078E-3</v>
      </c>
      <c r="H24">
        <f t="shared" si="0"/>
        <v>0.32667437275645522</v>
      </c>
      <c r="I24" t="s">
        <v>603</v>
      </c>
    </row>
    <row r="25" spans="1:9">
      <c r="A25" s="1" t="s">
        <v>57</v>
      </c>
      <c r="B25" t="s">
        <v>58</v>
      </c>
      <c r="C25" s="6" t="s">
        <v>59</v>
      </c>
      <c r="D25">
        <f>1/3.76703810691834</f>
        <v>0.26546054794706053</v>
      </c>
      <c r="E25">
        <v>2.1807979792356501E-2</v>
      </c>
      <c r="F25">
        <v>0.26546061038970897</v>
      </c>
      <c r="G25">
        <v>2.4583289399743097E-2</v>
      </c>
      <c r="H25">
        <f t="shared" si="0"/>
        <v>0.26546057916838472</v>
      </c>
      <c r="I25" t="s">
        <v>604</v>
      </c>
    </row>
    <row r="26" spans="1:9">
      <c r="A26" s="1" t="s">
        <v>60</v>
      </c>
      <c r="B26" t="s">
        <v>588</v>
      </c>
      <c r="C26" s="6" t="s">
        <v>40</v>
      </c>
      <c r="D26">
        <f>1/4.78630113601685</f>
        <v>0.20892960379676359</v>
      </c>
      <c r="E26">
        <v>5.9048621915280802E-3</v>
      </c>
      <c r="F26">
        <v>0.23768399655818895</v>
      </c>
      <c r="G26">
        <v>7.1506057865917622E-3</v>
      </c>
      <c r="H26">
        <f t="shared" si="0"/>
        <v>0.22330680017747628</v>
      </c>
      <c r="I26" t="s">
        <v>84</v>
      </c>
    </row>
    <row r="27" spans="1:9">
      <c r="A27" s="1" t="s">
        <v>62</v>
      </c>
      <c r="B27" t="s">
        <v>63</v>
      </c>
      <c r="C27" s="6" t="s">
        <v>64</v>
      </c>
      <c r="D27">
        <f>1/12.9419603347778</f>
        <v>7.7268047044835031E-2</v>
      </c>
      <c r="E27">
        <v>1.6930439742282E-3</v>
      </c>
      <c r="F27">
        <v>0.10185910016298298</v>
      </c>
      <c r="G27">
        <v>1.3353029498830394E-3</v>
      </c>
      <c r="H27">
        <f t="shared" si="0"/>
        <v>8.9563573603909014E-2</v>
      </c>
      <c r="I27" t="s">
        <v>594</v>
      </c>
    </row>
    <row r="29" spans="1:9" s="3" customFormat="1">
      <c r="A29" s="2" t="s">
        <v>589</v>
      </c>
    </row>
    <row r="30" spans="1:9">
      <c r="A30" s="1" t="s">
        <v>92</v>
      </c>
      <c r="B30" t="s">
        <v>93</v>
      </c>
      <c r="C30" t="s">
        <v>2</v>
      </c>
      <c r="D30" t="s">
        <v>1</v>
      </c>
      <c r="E30" t="s">
        <v>94</v>
      </c>
      <c r="F30" t="s">
        <v>95</v>
      </c>
      <c r="G30" t="s">
        <v>96</v>
      </c>
    </row>
    <row r="31" spans="1:9">
      <c r="A31" s="1">
        <v>1</v>
      </c>
      <c r="B31" t="s">
        <v>70</v>
      </c>
      <c r="C31" s="6" t="s">
        <v>5</v>
      </c>
      <c r="D31" t="s">
        <v>584</v>
      </c>
      <c r="E31">
        <v>72.62</v>
      </c>
      <c r="F31">
        <v>72.62</v>
      </c>
      <c r="G31">
        <v>46.270000934600802</v>
      </c>
    </row>
    <row r="32" spans="1:9">
      <c r="A32" s="1">
        <v>2</v>
      </c>
      <c r="B32" t="s">
        <v>34</v>
      </c>
      <c r="C32" s="6" t="s">
        <v>8</v>
      </c>
      <c r="D32" t="s">
        <v>35</v>
      </c>
      <c r="E32">
        <v>55.68</v>
      </c>
      <c r="F32">
        <v>55.68</v>
      </c>
      <c r="G32">
        <v>60.610002279281602</v>
      </c>
    </row>
    <row r="33" spans="1:7">
      <c r="A33" s="1">
        <v>3</v>
      </c>
      <c r="B33" t="s">
        <v>587</v>
      </c>
      <c r="C33" s="6" t="s">
        <v>5</v>
      </c>
      <c r="D33" t="s">
        <v>9</v>
      </c>
      <c r="E33">
        <v>52.2</v>
      </c>
      <c r="F33">
        <v>52.2</v>
      </c>
      <c r="G33">
        <v>41.339999437332203</v>
      </c>
    </row>
    <row r="34" spans="1:7">
      <c r="A34" s="1">
        <v>4</v>
      </c>
      <c r="B34" t="s">
        <v>97</v>
      </c>
      <c r="C34" s="6" t="s">
        <v>98</v>
      </c>
      <c r="D34" t="s">
        <v>99</v>
      </c>
      <c r="E34">
        <v>44.24</v>
      </c>
      <c r="F34">
        <v>44.36</v>
      </c>
      <c r="G34">
        <v>35.350000858306899</v>
      </c>
    </row>
    <row r="35" spans="1:7">
      <c r="A35" s="1">
        <v>5</v>
      </c>
      <c r="B35" t="s">
        <v>66</v>
      </c>
      <c r="C35" s="6" t="s">
        <v>100</v>
      </c>
      <c r="D35" t="s">
        <v>15</v>
      </c>
      <c r="E35">
        <v>33.71</v>
      </c>
      <c r="F35">
        <v>34.18</v>
      </c>
      <c r="G35">
        <v>42.199999094009399</v>
      </c>
    </row>
    <row r="36" spans="1:7">
      <c r="A36" s="1">
        <v>6</v>
      </c>
      <c r="B36" t="s">
        <v>20</v>
      </c>
      <c r="C36" s="6" t="s">
        <v>101</v>
      </c>
      <c r="D36" t="s">
        <v>102</v>
      </c>
      <c r="E36">
        <v>32.39</v>
      </c>
      <c r="F36">
        <v>32.44</v>
      </c>
      <c r="G36">
        <v>24.9799996614456</v>
      </c>
    </row>
    <row r="37" spans="1:7">
      <c r="A37" s="1">
        <v>7</v>
      </c>
      <c r="B37" t="s">
        <v>103</v>
      </c>
      <c r="C37" s="6" t="s">
        <v>104</v>
      </c>
      <c r="D37" t="s">
        <v>105</v>
      </c>
      <c r="E37">
        <v>28.04</v>
      </c>
      <c r="F37">
        <v>28.05</v>
      </c>
      <c r="G37">
        <v>37.599998712539701</v>
      </c>
    </row>
    <row r="38" spans="1:7">
      <c r="A38" s="1">
        <v>8</v>
      </c>
      <c r="B38" t="s">
        <v>38</v>
      </c>
      <c r="C38" s="6" t="s">
        <v>40</v>
      </c>
      <c r="D38" t="s">
        <v>39</v>
      </c>
      <c r="E38">
        <v>27.6</v>
      </c>
      <c r="F38">
        <v>27.6</v>
      </c>
      <c r="G38">
        <v>40.639999508857699</v>
      </c>
    </row>
    <row r="39" spans="1:7">
      <c r="A39" s="1">
        <v>9</v>
      </c>
      <c r="B39" t="s">
        <v>106</v>
      </c>
      <c r="C39" s="6" t="s">
        <v>100</v>
      </c>
      <c r="D39" t="s">
        <v>107</v>
      </c>
      <c r="E39">
        <v>26.31</v>
      </c>
      <c r="F39">
        <v>26.31</v>
      </c>
      <c r="G39">
        <v>48.660001158714302</v>
      </c>
    </row>
    <row r="40" spans="1:7">
      <c r="A40" s="1">
        <v>10</v>
      </c>
      <c r="B40" t="s">
        <v>41</v>
      </c>
      <c r="C40" s="6" t="s">
        <v>100</v>
      </c>
      <c r="D40" t="s">
        <v>42</v>
      </c>
      <c r="E40">
        <v>26.03</v>
      </c>
      <c r="F40">
        <v>37.200000000000003</v>
      </c>
      <c r="G40">
        <v>31.569999456405601</v>
      </c>
    </row>
    <row r="41" spans="1:7">
      <c r="A41" s="1">
        <v>11</v>
      </c>
      <c r="B41" t="s">
        <v>43</v>
      </c>
      <c r="C41" s="6" t="s">
        <v>100</v>
      </c>
      <c r="D41" t="s">
        <v>44</v>
      </c>
      <c r="E41">
        <v>24.35</v>
      </c>
      <c r="F41">
        <v>24.47</v>
      </c>
      <c r="G41">
        <v>35.539999604225201</v>
      </c>
    </row>
    <row r="42" spans="1:7">
      <c r="A42" s="1">
        <v>12</v>
      </c>
      <c r="B42" t="s">
        <v>108</v>
      </c>
      <c r="C42" s="6" t="s">
        <v>109</v>
      </c>
      <c r="D42" t="s">
        <v>110</v>
      </c>
      <c r="E42">
        <v>24.25</v>
      </c>
      <c r="F42">
        <v>24.39</v>
      </c>
      <c r="G42">
        <v>19.200000166892998</v>
      </c>
    </row>
    <row r="43" spans="1:7">
      <c r="A43" s="1">
        <v>13</v>
      </c>
      <c r="B43" t="s">
        <v>111</v>
      </c>
      <c r="C43" s="6" t="s">
        <v>21</v>
      </c>
      <c r="D43" t="s">
        <v>112</v>
      </c>
      <c r="E43">
        <v>22.43</v>
      </c>
      <c r="F43">
        <v>23.46</v>
      </c>
      <c r="G43">
        <v>12.409999966621401</v>
      </c>
    </row>
    <row r="44" spans="1:7">
      <c r="A44" s="1">
        <v>14</v>
      </c>
      <c r="B44" t="s">
        <v>113</v>
      </c>
      <c r="C44" s="6" t="s">
        <v>114</v>
      </c>
      <c r="D44" t="s">
        <v>115</v>
      </c>
      <c r="E44">
        <v>22.13</v>
      </c>
      <c r="F44">
        <v>23.43</v>
      </c>
      <c r="G44">
        <v>12.359999865293499</v>
      </c>
    </row>
    <row r="45" spans="1:7">
      <c r="A45" s="1">
        <v>15</v>
      </c>
      <c r="B45" t="s">
        <v>12</v>
      </c>
      <c r="C45" s="6" t="s">
        <v>116</v>
      </c>
      <c r="D45" t="s">
        <v>13</v>
      </c>
      <c r="E45">
        <v>21.36</v>
      </c>
      <c r="F45">
        <v>21.49</v>
      </c>
      <c r="G45">
        <v>26.730000972747799</v>
      </c>
    </row>
    <row r="46" spans="1:7">
      <c r="A46" s="1">
        <v>16</v>
      </c>
      <c r="B46" t="s">
        <v>117</v>
      </c>
      <c r="C46" s="6" t="s">
        <v>64</v>
      </c>
      <c r="D46" t="s">
        <v>118</v>
      </c>
      <c r="E46">
        <v>21.22</v>
      </c>
      <c r="F46">
        <v>21.22</v>
      </c>
      <c r="G46">
        <v>32.400000095367403</v>
      </c>
    </row>
    <row r="47" spans="1:7">
      <c r="A47" s="1">
        <v>17</v>
      </c>
      <c r="B47" t="s">
        <v>119</v>
      </c>
      <c r="C47" s="6" t="s">
        <v>109</v>
      </c>
      <c r="D47" t="s">
        <v>120</v>
      </c>
      <c r="E47">
        <v>20.84</v>
      </c>
      <c r="F47">
        <v>23.19</v>
      </c>
      <c r="G47">
        <v>17.2199994325638</v>
      </c>
    </row>
    <row r="48" spans="1:7">
      <c r="A48" s="1">
        <v>18</v>
      </c>
      <c r="B48" t="s">
        <v>71</v>
      </c>
      <c r="C48" s="6" t="s">
        <v>64</v>
      </c>
      <c r="D48" t="s">
        <v>121</v>
      </c>
      <c r="E48">
        <v>20.11</v>
      </c>
      <c r="F48">
        <v>20.28</v>
      </c>
      <c r="G48">
        <v>47.189998626708999</v>
      </c>
    </row>
    <row r="49" spans="1:7">
      <c r="A49" s="1">
        <v>19</v>
      </c>
      <c r="B49" t="s">
        <v>122</v>
      </c>
      <c r="C49" s="6" t="s">
        <v>123</v>
      </c>
      <c r="D49" t="s">
        <v>124</v>
      </c>
      <c r="E49">
        <v>19.09</v>
      </c>
      <c r="F49">
        <v>19.21</v>
      </c>
      <c r="G49">
        <v>28.2400012016296</v>
      </c>
    </row>
    <row r="50" spans="1:7">
      <c r="A50" s="1">
        <v>20</v>
      </c>
      <c r="B50" t="s">
        <v>27</v>
      </c>
      <c r="C50" s="6" t="s">
        <v>21</v>
      </c>
      <c r="D50" t="s">
        <v>28</v>
      </c>
      <c r="E50">
        <v>18.37</v>
      </c>
      <c r="F50">
        <v>18.93</v>
      </c>
      <c r="G50">
        <v>20.1199993491173</v>
      </c>
    </row>
    <row r="51" spans="1:7">
      <c r="A51" s="1">
        <v>21</v>
      </c>
      <c r="B51" t="s">
        <v>36</v>
      </c>
      <c r="C51" s="6" t="s">
        <v>100</v>
      </c>
      <c r="D51" t="s">
        <v>37</v>
      </c>
      <c r="E51">
        <v>18.14</v>
      </c>
      <c r="F51">
        <v>18.690000000000001</v>
      </c>
      <c r="G51">
        <v>21.349999308586099</v>
      </c>
    </row>
    <row r="52" spans="1:7">
      <c r="A52" s="1">
        <v>22</v>
      </c>
      <c r="B52" t="s">
        <v>125</v>
      </c>
      <c r="C52" s="6" t="s">
        <v>64</v>
      </c>
      <c r="D52" t="s">
        <v>126</v>
      </c>
      <c r="E52">
        <v>18.07</v>
      </c>
      <c r="F52">
        <v>18.329999999999998</v>
      </c>
      <c r="G52">
        <v>21.259999275207502</v>
      </c>
    </row>
    <row r="53" spans="1:7">
      <c r="A53" s="1">
        <v>23</v>
      </c>
      <c r="B53" t="s">
        <v>29</v>
      </c>
      <c r="C53" s="6" t="s">
        <v>5</v>
      </c>
      <c r="D53" t="s">
        <v>30</v>
      </c>
      <c r="E53">
        <v>17.440000000000001</v>
      </c>
      <c r="F53">
        <v>17.77</v>
      </c>
      <c r="G53">
        <v>8.6669996380806005</v>
      </c>
    </row>
    <row r="54" spans="1:7">
      <c r="A54" s="1">
        <v>24</v>
      </c>
      <c r="B54" t="s">
        <v>127</v>
      </c>
      <c r="C54" s="6" t="s">
        <v>98</v>
      </c>
      <c r="D54" t="s">
        <v>128</v>
      </c>
      <c r="E54">
        <v>17.12</v>
      </c>
      <c r="F54">
        <v>18</v>
      </c>
      <c r="G54">
        <v>18.440000712871601</v>
      </c>
    </row>
    <row r="55" spans="1:7">
      <c r="A55" s="1">
        <v>25</v>
      </c>
      <c r="B55" t="s">
        <v>129</v>
      </c>
      <c r="C55" s="6" t="s">
        <v>130</v>
      </c>
      <c r="D55" t="s">
        <v>131</v>
      </c>
      <c r="E55">
        <v>16.66</v>
      </c>
      <c r="F55">
        <v>17.100000000000001</v>
      </c>
      <c r="G55">
        <v>31.4999997615814</v>
      </c>
    </row>
    <row r="56" spans="1:7">
      <c r="A56" s="1">
        <v>26</v>
      </c>
      <c r="B56" t="s">
        <v>31</v>
      </c>
      <c r="C56" s="6" t="s">
        <v>132</v>
      </c>
      <c r="D56" t="s">
        <v>32</v>
      </c>
      <c r="E56">
        <v>15.9</v>
      </c>
      <c r="F56">
        <v>16.38</v>
      </c>
      <c r="G56">
        <v>22.7599993348122</v>
      </c>
    </row>
    <row r="57" spans="1:7">
      <c r="A57" s="1">
        <v>27</v>
      </c>
      <c r="B57" t="s">
        <v>49</v>
      </c>
      <c r="C57" s="6" t="s">
        <v>51</v>
      </c>
      <c r="D57" t="s">
        <v>50</v>
      </c>
      <c r="E57">
        <v>15.16</v>
      </c>
      <c r="F57">
        <v>15.6</v>
      </c>
      <c r="G57">
        <v>22.220000624656699</v>
      </c>
    </row>
    <row r="58" spans="1:7">
      <c r="A58" s="1">
        <v>28</v>
      </c>
      <c r="B58" t="s">
        <v>133</v>
      </c>
      <c r="C58" s="6" t="s">
        <v>134</v>
      </c>
      <c r="D58" t="s">
        <v>135</v>
      </c>
      <c r="E58">
        <v>14.48</v>
      </c>
      <c r="F58">
        <v>14.74</v>
      </c>
      <c r="G58">
        <v>24.320000410079999</v>
      </c>
    </row>
    <row r="59" spans="1:7">
      <c r="A59" s="1">
        <v>29</v>
      </c>
      <c r="B59" t="s">
        <v>136</v>
      </c>
      <c r="C59" s="6" t="s">
        <v>137</v>
      </c>
      <c r="D59" t="s">
        <v>138</v>
      </c>
      <c r="E59">
        <v>14.4</v>
      </c>
      <c r="F59">
        <v>14.75</v>
      </c>
      <c r="G59">
        <v>26.5300005674362</v>
      </c>
    </row>
    <row r="60" spans="1:7">
      <c r="A60" s="1">
        <v>30</v>
      </c>
      <c r="B60" t="s">
        <v>139</v>
      </c>
      <c r="C60" s="6" t="s">
        <v>109</v>
      </c>
      <c r="D60" t="s">
        <v>140</v>
      </c>
      <c r="E60">
        <v>13.97</v>
      </c>
      <c r="F60">
        <v>14.15</v>
      </c>
      <c r="G60">
        <v>14.0300005674362</v>
      </c>
    </row>
    <row r="61" spans="1:7">
      <c r="A61" s="1">
        <v>31</v>
      </c>
      <c r="B61" t="s">
        <v>141</v>
      </c>
      <c r="C61" s="6" t="s">
        <v>142</v>
      </c>
      <c r="D61" t="s">
        <v>143</v>
      </c>
      <c r="E61">
        <v>13.47</v>
      </c>
      <c r="F61">
        <v>13.47</v>
      </c>
      <c r="G61">
        <v>44.6399986743927</v>
      </c>
    </row>
    <row r="62" spans="1:7">
      <c r="A62" s="1">
        <v>32</v>
      </c>
      <c r="B62" t="s">
        <v>144</v>
      </c>
      <c r="C62" s="6" t="s">
        <v>64</v>
      </c>
      <c r="D62" t="s">
        <v>145</v>
      </c>
      <c r="E62">
        <v>13.03</v>
      </c>
      <c r="F62">
        <v>13.1</v>
      </c>
      <c r="G62">
        <v>63.1600022315979</v>
      </c>
    </row>
    <row r="63" spans="1:7">
      <c r="A63" s="1">
        <v>33</v>
      </c>
      <c r="B63" t="s">
        <v>17</v>
      </c>
      <c r="C63" s="6" t="s">
        <v>146</v>
      </c>
      <c r="D63" t="s">
        <v>18</v>
      </c>
      <c r="E63">
        <v>12.52</v>
      </c>
      <c r="F63">
        <v>12.66</v>
      </c>
      <c r="G63">
        <v>29.600000381469702</v>
      </c>
    </row>
    <row r="64" spans="1:7">
      <c r="A64" s="1">
        <v>34</v>
      </c>
      <c r="B64" t="s">
        <v>45</v>
      </c>
      <c r="C64" s="6" t="s">
        <v>16</v>
      </c>
      <c r="D64" t="s">
        <v>46</v>
      </c>
      <c r="E64">
        <v>12.42</v>
      </c>
      <c r="F64">
        <v>13.31</v>
      </c>
      <c r="G64">
        <v>26.719999313354499</v>
      </c>
    </row>
    <row r="65" spans="1:7">
      <c r="A65" s="1">
        <v>35</v>
      </c>
      <c r="B65" t="s">
        <v>147</v>
      </c>
      <c r="C65" s="6" t="s">
        <v>148</v>
      </c>
      <c r="D65" t="s">
        <v>149</v>
      </c>
      <c r="E65">
        <v>11.74</v>
      </c>
      <c r="F65">
        <v>12.11</v>
      </c>
      <c r="G65">
        <v>22.6300001144409</v>
      </c>
    </row>
    <row r="66" spans="1:7">
      <c r="A66" s="1">
        <v>36</v>
      </c>
      <c r="B66" t="s">
        <v>150</v>
      </c>
      <c r="C66" s="6" t="s">
        <v>151</v>
      </c>
      <c r="D66" t="s">
        <v>152</v>
      </c>
      <c r="E66">
        <v>11.66</v>
      </c>
      <c r="F66">
        <v>12.1</v>
      </c>
      <c r="G66">
        <v>12.0600000023842</v>
      </c>
    </row>
    <row r="67" spans="1:7">
      <c r="A67" s="1">
        <v>37</v>
      </c>
      <c r="B67" t="s">
        <v>153</v>
      </c>
      <c r="C67" s="6" t="s">
        <v>24</v>
      </c>
      <c r="D67" t="s">
        <v>154</v>
      </c>
      <c r="E67">
        <v>11.31</v>
      </c>
      <c r="F67">
        <v>12.33</v>
      </c>
      <c r="G67">
        <v>8.9139997959136998</v>
      </c>
    </row>
    <row r="68" spans="1:7">
      <c r="A68" s="1">
        <v>38</v>
      </c>
      <c r="B68" t="s">
        <v>155</v>
      </c>
      <c r="C68" s="6" t="s">
        <v>64</v>
      </c>
      <c r="D68" t="s">
        <v>156</v>
      </c>
      <c r="E68">
        <v>11.31</v>
      </c>
      <c r="F68">
        <v>11.59</v>
      </c>
      <c r="G68">
        <v>13.1999999284744</v>
      </c>
    </row>
    <row r="69" spans="1:7">
      <c r="A69" s="1">
        <v>39</v>
      </c>
      <c r="B69" t="s">
        <v>157</v>
      </c>
      <c r="C69" s="6" t="s">
        <v>148</v>
      </c>
      <c r="D69" t="s">
        <v>158</v>
      </c>
      <c r="E69">
        <v>10.79</v>
      </c>
      <c r="F69">
        <v>10.86</v>
      </c>
      <c r="G69">
        <v>20.059999823570301</v>
      </c>
    </row>
    <row r="70" spans="1:7">
      <c r="A70" s="1">
        <v>40</v>
      </c>
      <c r="B70" t="s">
        <v>54</v>
      </c>
      <c r="C70" s="6" t="s">
        <v>56</v>
      </c>
      <c r="D70" t="s">
        <v>55</v>
      </c>
      <c r="E70">
        <v>10.37</v>
      </c>
      <c r="F70">
        <v>10.81</v>
      </c>
      <c r="G70">
        <v>41.749998927116401</v>
      </c>
    </row>
    <row r="71" spans="1:7">
      <c r="A71" s="1">
        <v>41</v>
      </c>
      <c r="B71" t="s">
        <v>159</v>
      </c>
      <c r="C71" s="6" t="s">
        <v>14</v>
      </c>
      <c r="D71" t="s">
        <v>160</v>
      </c>
      <c r="E71">
        <v>10.23</v>
      </c>
      <c r="F71">
        <v>10.31</v>
      </c>
      <c r="G71">
        <v>31.580001115799</v>
      </c>
    </row>
    <row r="72" spans="1:7">
      <c r="A72" s="1">
        <v>42</v>
      </c>
      <c r="B72" t="s">
        <v>161</v>
      </c>
      <c r="C72" s="6" t="s">
        <v>148</v>
      </c>
      <c r="D72" t="s">
        <v>162</v>
      </c>
      <c r="E72">
        <v>10.199999999999999</v>
      </c>
      <c r="F72">
        <v>10.199999999999999</v>
      </c>
      <c r="G72">
        <v>27.7200013399124</v>
      </c>
    </row>
    <row r="73" spans="1:7">
      <c r="A73" s="1">
        <v>43</v>
      </c>
      <c r="B73" t="s">
        <v>163</v>
      </c>
      <c r="C73" s="6" t="s">
        <v>48</v>
      </c>
      <c r="D73" t="s">
        <v>47</v>
      </c>
      <c r="E73">
        <v>9.57</v>
      </c>
      <c r="F73">
        <v>10.29</v>
      </c>
      <c r="G73">
        <v>11.4399999380112</v>
      </c>
    </row>
    <row r="74" spans="1:7">
      <c r="A74" s="1">
        <v>44</v>
      </c>
      <c r="B74" t="s">
        <v>164</v>
      </c>
      <c r="C74" s="6" t="s">
        <v>16</v>
      </c>
      <c r="D74" t="s">
        <v>46</v>
      </c>
      <c r="E74">
        <v>9.44</v>
      </c>
      <c r="F74">
        <v>9.44</v>
      </c>
      <c r="G74">
        <v>26.350000500678998</v>
      </c>
    </row>
    <row r="75" spans="1:7">
      <c r="A75" s="1">
        <v>45</v>
      </c>
      <c r="B75" t="s">
        <v>165</v>
      </c>
      <c r="C75" s="6" t="s">
        <v>166</v>
      </c>
      <c r="D75" t="s">
        <v>167</v>
      </c>
      <c r="E75">
        <v>9.19</v>
      </c>
      <c r="F75">
        <v>9.73</v>
      </c>
      <c r="G75">
        <v>19.830000400543199</v>
      </c>
    </row>
    <row r="76" spans="1:7">
      <c r="A76" s="1">
        <v>46</v>
      </c>
      <c r="B76" t="s">
        <v>168</v>
      </c>
      <c r="C76" s="6" t="s">
        <v>16</v>
      </c>
      <c r="D76" t="s">
        <v>169</v>
      </c>
      <c r="E76">
        <v>8.67</v>
      </c>
      <c r="F76">
        <v>8.8000000000000007</v>
      </c>
      <c r="G76">
        <v>15.0099992752075</v>
      </c>
    </row>
    <row r="77" spans="1:7">
      <c r="A77" s="1">
        <v>47</v>
      </c>
      <c r="B77" t="s">
        <v>170</v>
      </c>
      <c r="C77" s="6" t="s">
        <v>16</v>
      </c>
      <c r="D77" t="s">
        <v>171</v>
      </c>
      <c r="E77">
        <v>8.61</v>
      </c>
      <c r="F77">
        <v>8.61</v>
      </c>
      <c r="G77">
        <v>37.5</v>
      </c>
    </row>
    <row r="78" spans="1:7">
      <c r="A78" s="1">
        <v>48</v>
      </c>
      <c r="B78" t="s">
        <v>25</v>
      </c>
      <c r="C78" s="6" t="s">
        <v>16</v>
      </c>
      <c r="D78" t="s">
        <v>26</v>
      </c>
      <c r="E78">
        <v>8.56</v>
      </c>
      <c r="F78">
        <v>9.02</v>
      </c>
      <c r="G78">
        <v>7.7480003237724304</v>
      </c>
    </row>
    <row r="79" spans="1:7">
      <c r="A79" s="1">
        <v>49</v>
      </c>
      <c r="B79" t="s">
        <v>172</v>
      </c>
      <c r="C79" s="6" t="s">
        <v>148</v>
      </c>
      <c r="D79" t="s">
        <v>173</v>
      </c>
      <c r="E79">
        <v>8.5500000000000007</v>
      </c>
      <c r="F79">
        <v>8.56</v>
      </c>
      <c r="G79">
        <v>18.0399999022484</v>
      </c>
    </row>
    <row r="80" spans="1:7">
      <c r="A80" s="1">
        <v>50</v>
      </c>
      <c r="B80" t="s">
        <v>174</v>
      </c>
      <c r="C80" s="6" t="s">
        <v>16</v>
      </c>
      <c r="D80" t="s">
        <v>46</v>
      </c>
      <c r="E80">
        <v>8.5399999999999991</v>
      </c>
      <c r="F80">
        <v>8.5399999999999991</v>
      </c>
      <c r="G80">
        <v>18.179999291896799</v>
      </c>
    </row>
    <row r="81" spans="1:7">
      <c r="A81" s="1">
        <v>51</v>
      </c>
      <c r="B81" t="s">
        <v>175</v>
      </c>
      <c r="C81" s="6" t="s">
        <v>21</v>
      </c>
      <c r="D81" t="s">
        <v>176</v>
      </c>
      <c r="E81">
        <v>8.52</v>
      </c>
      <c r="F81">
        <v>8.6</v>
      </c>
      <c r="G81">
        <v>15.430000424385099</v>
      </c>
    </row>
    <row r="82" spans="1:7">
      <c r="A82" s="1">
        <v>52</v>
      </c>
      <c r="B82" t="s">
        <v>177</v>
      </c>
      <c r="C82" s="6" t="s">
        <v>16</v>
      </c>
      <c r="D82" t="s">
        <v>46</v>
      </c>
      <c r="E82">
        <v>8.49</v>
      </c>
      <c r="F82">
        <v>8.84</v>
      </c>
      <c r="G82">
        <v>19.4600000977516</v>
      </c>
    </row>
    <row r="83" spans="1:7">
      <c r="A83" s="1">
        <v>53</v>
      </c>
      <c r="B83" t="s">
        <v>178</v>
      </c>
      <c r="C83" s="6" t="s">
        <v>24</v>
      </c>
      <c r="D83" t="s">
        <v>179</v>
      </c>
      <c r="E83">
        <v>8.42</v>
      </c>
      <c r="F83">
        <v>8.82</v>
      </c>
      <c r="G83">
        <v>11.2099997699261</v>
      </c>
    </row>
    <row r="84" spans="1:7">
      <c r="A84" s="1">
        <v>54</v>
      </c>
      <c r="B84" t="s">
        <v>180</v>
      </c>
      <c r="C84" s="6" t="s">
        <v>181</v>
      </c>
      <c r="D84" t="s">
        <v>182</v>
      </c>
      <c r="E84">
        <v>8.3800000000000008</v>
      </c>
      <c r="F84">
        <v>8.82</v>
      </c>
      <c r="G84">
        <v>44.359999895095797</v>
      </c>
    </row>
    <row r="85" spans="1:7">
      <c r="A85" s="1">
        <v>55</v>
      </c>
      <c r="B85" t="s">
        <v>60</v>
      </c>
      <c r="C85" s="6" t="s">
        <v>40</v>
      </c>
      <c r="D85" t="s">
        <v>61</v>
      </c>
      <c r="E85">
        <v>8.35</v>
      </c>
      <c r="F85">
        <v>8.68</v>
      </c>
      <c r="G85">
        <v>23.649999499321002</v>
      </c>
    </row>
    <row r="86" spans="1:7">
      <c r="A86" s="1">
        <v>56</v>
      </c>
      <c r="B86" t="s">
        <v>183</v>
      </c>
      <c r="C86" s="6" t="s">
        <v>11</v>
      </c>
      <c r="D86" t="s">
        <v>10</v>
      </c>
      <c r="E86">
        <v>8.3000000000000007</v>
      </c>
      <c r="F86">
        <v>8.3000000000000007</v>
      </c>
      <c r="G86">
        <v>14.7100001573563</v>
      </c>
    </row>
    <row r="87" spans="1:7">
      <c r="A87" s="1">
        <v>57</v>
      </c>
      <c r="B87" t="s">
        <v>184</v>
      </c>
      <c r="C87" s="6" t="s">
        <v>14</v>
      </c>
      <c r="D87" t="s">
        <v>185</v>
      </c>
      <c r="E87">
        <v>8.1300000000000008</v>
      </c>
      <c r="F87">
        <v>8.3000000000000007</v>
      </c>
      <c r="G87">
        <v>9.3019999563694</v>
      </c>
    </row>
    <row r="88" spans="1:7">
      <c r="A88" s="1">
        <v>58</v>
      </c>
      <c r="B88" t="s">
        <v>186</v>
      </c>
      <c r="C88" s="6" t="s">
        <v>187</v>
      </c>
      <c r="D88" t="s">
        <v>188</v>
      </c>
      <c r="E88">
        <v>8.07</v>
      </c>
      <c r="F88">
        <v>8.3699999999999992</v>
      </c>
      <c r="G88">
        <v>52.0500004291534</v>
      </c>
    </row>
    <row r="89" spans="1:7">
      <c r="A89" s="1">
        <v>59</v>
      </c>
      <c r="B89" t="s">
        <v>189</v>
      </c>
      <c r="C89" s="6" t="s">
        <v>51</v>
      </c>
      <c r="D89" t="s">
        <v>190</v>
      </c>
      <c r="E89">
        <v>7.96</v>
      </c>
      <c r="F89">
        <v>8.31</v>
      </c>
      <c r="G89">
        <v>28.9000004529953</v>
      </c>
    </row>
    <row r="90" spans="1:7">
      <c r="A90" s="1">
        <v>60</v>
      </c>
      <c r="B90" t="s">
        <v>191</v>
      </c>
      <c r="C90" s="6" t="s">
        <v>21</v>
      </c>
      <c r="D90" t="s">
        <v>192</v>
      </c>
      <c r="E90">
        <v>7.71</v>
      </c>
      <c r="F90">
        <v>8.58</v>
      </c>
      <c r="G90">
        <v>12.049999833107</v>
      </c>
    </row>
    <row r="91" spans="1:7">
      <c r="A91" s="1">
        <v>61</v>
      </c>
      <c r="B91" t="s">
        <v>193</v>
      </c>
      <c r="C91" s="6" t="s">
        <v>16</v>
      </c>
      <c r="D91" t="s">
        <v>46</v>
      </c>
      <c r="E91">
        <v>7.6</v>
      </c>
      <c r="F91">
        <v>7.64</v>
      </c>
      <c r="G91">
        <v>8.2269996404647792</v>
      </c>
    </row>
    <row r="92" spans="1:7">
      <c r="A92" s="1">
        <v>62</v>
      </c>
      <c r="B92" t="s">
        <v>194</v>
      </c>
      <c r="C92" s="6" t="s">
        <v>16</v>
      </c>
      <c r="D92" t="s">
        <v>46</v>
      </c>
      <c r="E92">
        <v>7.46</v>
      </c>
      <c r="F92">
        <v>7.6</v>
      </c>
      <c r="G92">
        <v>14.229999482631699</v>
      </c>
    </row>
    <row r="93" spans="1:7">
      <c r="A93" s="1">
        <v>63</v>
      </c>
      <c r="B93" t="s">
        <v>195</v>
      </c>
      <c r="C93" s="6" t="s">
        <v>148</v>
      </c>
      <c r="D93" t="s">
        <v>196</v>
      </c>
      <c r="E93">
        <v>7.16</v>
      </c>
      <c r="F93">
        <v>7.55</v>
      </c>
      <c r="G93">
        <v>12.6800000667572</v>
      </c>
    </row>
    <row r="94" spans="1:7">
      <c r="A94" s="1">
        <v>64</v>
      </c>
      <c r="B94" t="s">
        <v>197</v>
      </c>
      <c r="C94" s="6" t="s">
        <v>198</v>
      </c>
      <c r="D94" t="s">
        <v>199</v>
      </c>
      <c r="E94">
        <v>7.07</v>
      </c>
      <c r="F94">
        <v>7.55</v>
      </c>
      <c r="G94">
        <v>16.910000145435301</v>
      </c>
    </row>
    <row r="95" spans="1:7">
      <c r="A95" s="1">
        <v>65</v>
      </c>
      <c r="B95" t="s">
        <v>200</v>
      </c>
      <c r="C95" s="6" t="s">
        <v>16</v>
      </c>
      <c r="D95" t="s">
        <v>46</v>
      </c>
      <c r="E95">
        <v>7.01</v>
      </c>
      <c r="F95">
        <v>7.28</v>
      </c>
      <c r="G95">
        <v>20.769999921321901</v>
      </c>
    </row>
    <row r="96" spans="1:7">
      <c r="A96" s="1">
        <v>66</v>
      </c>
      <c r="B96" t="s">
        <v>201</v>
      </c>
      <c r="C96" s="6" t="s">
        <v>16</v>
      </c>
      <c r="D96" t="s">
        <v>202</v>
      </c>
      <c r="E96">
        <v>6.95</v>
      </c>
      <c r="F96">
        <v>8.73</v>
      </c>
      <c r="G96">
        <v>10.1599998772144</v>
      </c>
    </row>
    <row r="97" spans="1:7">
      <c r="A97" s="1">
        <v>67</v>
      </c>
      <c r="B97" t="s">
        <v>203</v>
      </c>
      <c r="C97" s="6" t="s">
        <v>64</v>
      </c>
      <c r="D97" t="s">
        <v>204</v>
      </c>
      <c r="E97">
        <v>6.82</v>
      </c>
      <c r="F97">
        <v>7.04</v>
      </c>
      <c r="G97">
        <v>7.6920002698898298</v>
      </c>
    </row>
    <row r="98" spans="1:7">
      <c r="A98" s="1">
        <v>68</v>
      </c>
      <c r="B98" t="s">
        <v>205</v>
      </c>
      <c r="C98" s="6" t="s">
        <v>206</v>
      </c>
      <c r="D98" t="s">
        <v>207</v>
      </c>
      <c r="E98">
        <v>6.77</v>
      </c>
      <c r="F98">
        <v>7.19</v>
      </c>
      <c r="G98">
        <v>4.20800000429153</v>
      </c>
    </row>
    <row r="99" spans="1:7">
      <c r="A99" s="1">
        <v>69</v>
      </c>
      <c r="B99" t="s">
        <v>208</v>
      </c>
      <c r="C99" s="6" t="s">
        <v>51</v>
      </c>
      <c r="D99" t="s">
        <v>209</v>
      </c>
      <c r="E99">
        <v>6.62</v>
      </c>
      <c r="F99">
        <v>7.08</v>
      </c>
      <c r="G99">
        <v>7.5340002775192296</v>
      </c>
    </row>
    <row r="100" spans="1:7">
      <c r="A100" s="1">
        <v>70</v>
      </c>
      <c r="B100" t="s">
        <v>210</v>
      </c>
      <c r="C100" s="6" t="s">
        <v>16</v>
      </c>
      <c r="D100" t="s">
        <v>46</v>
      </c>
      <c r="E100">
        <v>6.58</v>
      </c>
      <c r="F100">
        <v>6.89</v>
      </c>
      <c r="G100">
        <v>15.999999642372099</v>
      </c>
    </row>
    <row r="101" spans="1:7">
      <c r="A101" s="1">
        <v>71</v>
      </c>
      <c r="B101" t="s">
        <v>211</v>
      </c>
      <c r="C101" s="6" t="s">
        <v>212</v>
      </c>
      <c r="D101" t="s">
        <v>213</v>
      </c>
      <c r="E101">
        <v>6.5</v>
      </c>
      <c r="F101">
        <v>6.72</v>
      </c>
      <c r="G101">
        <v>44.089999794960001</v>
      </c>
    </row>
    <row r="102" spans="1:7">
      <c r="A102" s="1">
        <v>72</v>
      </c>
      <c r="B102" t="s">
        <v>214</v>
      </c>
      <c r="C102" s="6" t="s">
        <v>16</v>
      </c>
      <c r="D102" t="s">
        <v>46</v>
      </c>
      <c r="E102">
        <v>6.3</v>
      </c>
      <c r="F102">
        <v>6.36</v>
      </c>
      <c r="G102">
        <v>17.790000140667001</v>
      </c>
    </row>
    <row r="103" spans="1:7">
      <c r="A103" s="1">
        <v>73</v>
      </c>
      <c r="B103" t="s">
        <v>215</v>
      </c>
      <c r="C103" s="6" t="s">
        <v>216</v>
      </c>
      <c r="D103" t="s">
        <v>217</v>
      </c>
      <c r="E103">
        <v>6.26</v>
      </c>
      <c r="F103">
        <v>7.76</v>
      </c>
      <c r="G103">
        <v>52.139997482299798</v>
      </c>
    </row>
    <row r="104" spans="1:7">
      <c r="A104" s="1">
        <v>74</v>
      </c>
      <c r="B104" t="s">
        <v>218</v>
      </c>
      <c r="C104" s="6" t="s">
        <v>64</v>
      </c>
      <c r="D104" t="s">
        <v>219</v>
      </c>
      <c r="E104">
        <v>6.2</v>
      </c>
      <c r="F104">
        <v>6.3</v>
      </c>
      <c r="G104">
        <v>6.2290001660585403</v>
      </c>
    </row>
    <row r="105" spans="1:7">
      <c r="A105" s="1">
        <v>75</v>
      </c>
      <c r="B105" t="s">
        <v>220</v>
      </c>
      <c r="C105" s="6" t="s">
        <v>16</v>
      </c>
      <c r="D105" t="s">
        <v>46</v>
      </c>
      <c r="E105">
        <v>6.2</v>
      </c>
      <c r="F105">
        <v>6.3</v>
      </c>
      <c r="G105">
        <v>24.2400005459785</v>
      </c>
    </row>
    <row r="106" spans="1:7">
      <c r="A106" s="1">
        <v>76</v>
      </c>
      <c r="B106" t="s">
        <v>221</v>
      </c>
      <c r="C106" s="6" t="s">
        <v>24</v>
      </c>
      <c r="D106" t="s">
        <v>222</v>
      </c>
      <c r="E106">
        <v>6.18</v>
      </c>
      <c r="F106">
        <v>6.27</v>
      </c>
      <c r="G106">
        <v>8.8409997522830999</v>
      </c>
    </row>
    <row r="107" spans="1:7">
      <c r="A107" s="1">
        <v>77</v>
      </c>
      <c r="B107" t="s">
        <v>62</v>
      </c>
      <c r="C107" s="6" t="s">
        <v>64</v>
      </c>
      <c r="D107" t="s">
        <v>63</v>
      </c>
      <c r="E107">
        <v>6.16</v>
      </c>
      <c r="F107">
        <v>6.16</v>
      </c>
      <c r="G107">
        <v>15.579999983310699</v>
      </c>
    </row>
    <row r="108" spans="1:7">
      <c r="A108" s="1">
        <v>78</v>
      </c>
      <c r="B108" t="s">
        <v>223</v>
      </c>
      <c r="C108" s="6" t="s">
        <v>16</v>
      </c>
      <c r="D108" t="s">
        <v>53</v>
      </c>
      <c r="E108">
        <v>6.15</v>
      </c>
      <c r="F108">
        <v>6.5</v>
      </c>
      <c r="G108">
        <v>11.2400002777576</v>
      </c>
    </row>
    <row r="109" spans="1:7">
      <c r="A109" s="1">
        <v>79</v>
      </c>
      <c r="B109" t="s">
        <v>224</v>
      </c>
      <c r="C109" s="6" t="s">
        <v>225</v>
      </c>
      <c r="D109" t="s">
        <v>226</v>
      </c>
      <c r="E109">
        <v>6.05</v>
      </c>
      <c r="F109">
        <v>11.97</v>
      </c>
      <c r="G109">
        <v>21.510000526905099</v>
      </c>
    </row>
    <row r="110" spans="1:7">
      <c r="A110" s="1">
        <v>80</v>
      </c>
      <c r="B110" t="s">
        <v>227</v>
      </c>
      <c r="C110" s="6" t="s">
        <v>228</v>
      </c>
      <c r="D110" t="s">
        <v>229</v>
      </c>
      <c r="E110">
        <v>6.05</v>
      </c>
      <c r="F110">
        <v>6.14</v>
      </c>
      <c r="G110">
        <v>21.050000190734899</v>
      </c>
    </row>
    <row r="111" spans="1:7">
      <c r="A111" s="1">
        <v>81</v>
      </c>
      <c r="B111" t="s">
        <v>230</v>
      </c>
      <c r="C111" s="6" t="s">
        <v>231</v>
      </c>
      <c r="D111" t="s">
        <v>232</v>
      </c>
      <c r="E111">
        <v>6.01</v>
      </c>
      <c r="F111">
        <v>6.15</v>
      </c>
      <c r="G111">
        <v>11.930000036954899</v>
      </c>
    </row>
    <row r="112" spans="1:7">
      <c r="A112" s="1">
        <v>82</v>
      </c>
      <c r="B112" t="s">
        <v>233</v>
      </c>
      <c r="C112" s="6" t="s">
        <v>234</v>
      </c>
      <c r="D112" t="s">
        <v>235</v>
      </c>
      <c r="E112">
        <v>6</v>
      </c>
      <c r="F112">
        <v>6</v>
      </c>
      <c r="G112">
        <v>37.349998950958302</v>
      </c>
    </row>
    <row r="113" spans="1:7">
      <c r="A113" s="1">
        <v>83</v>
      </c>
      <c r="B113" t="s">
        <v>236</v>
      </c>
      <c r="C113" s="6" t="s">
        <v>237</v>
      </c>
      <c r="D113" t="s">
        <v>238</v>
      </c>
      <c r="E113">
        <v>5.94</v>
      </c>
      <c r="F113">
        <v>6.09</v>
      </c>
      <c r="G113">
        <v>24.650000035762801</v>
      </c>
    </row>
    <row r="114" spans="1:7">
      <c r="A114" s="1">
        <v>84</v>
      </c>
      <c r="B114" t="s">
        <v>239</v>
      </c>
      <c r="C114" s="6" t="s">
        <v>16</v>
      </c>
      <c r="D114" t="s">
        <v>46</v>
      </c>
      <c r="E114">
        <v>5.86</v>
      </c>
      <c r="F114">
        <v>5.86</v>
      </c>
      <c r="G114">
        <v>36.669999361038201</v>
      </c>
    </row>
    <row r="115" spans="1:7">
      <c r="A115" s="1">
        <v>85</v>
      </c>
      <c r="B115" t="s">
        <v>240</v>
      </c>
      <c r="C115" s="6" t="s">
        <v>14</v>
      </c>
      <c r="D115" t="s">
        <v>241</v>
      </c>
      <c r="E115">
        <v>5.85</v>
      </c>
      <c r="F115">
        <v>5.94</v>
      </c>
      <c r="G115">
        <v>12.3000003397465</v>
      </c>
    </row>
    <row r="116" spans="1:7">
      <c r="A116" s="1">
        <v>86</v>
      </c>
      <c r="B116" t="s">
        <v>6</v>
      </c>
      <c r="C116" s="6" t="s">
        <v>586</v>
      </c>
      <c r="D116" t="s">
        <v>585</v>
      </c>
      <c r="E116">
        <v>5.84</v>
      </c>
      <c r="F116">
        <v>5.96</v>
      </c>
      <c r="G116">
        <v>27.869999408721899</v>
      </c>
    </row>
    <row r="117" spans="1:7">
      <c r="A117" s="1">
        <v>87</v>
      </c>
      <c r="B117" t="s">
        <v>242</v>
      </c>
      <c r="C117" s="6" t="s">
        <v>16</v>
      </c>
      <c r="D117" t="s">
        <v>243</v>
      </c>
      <c r="E117">
        <v>5.77</v>
      </c>
      <c r="F117">
        <v>5.96</v>
      </c>
      <c r="G117">
        <v>37.5</v>
      </c>
    </row>
    <row r="118" spans="1:7">
      <c r="A118" s="1">
        <v>88</v>
      </c>
      <c r="B118" t="s">
        <v>244</v>
      </c>
      <c r="C118" s="6" t="s">
        <v>245</v>
      </c>
      <c r="D118" t="s">
        <v>246</v>
      </c>
      <c r="E118">
        <v>5.68</v>
      </c>
      <c r="F118">
        <v>6.1</v>
      </c>
      <c r="G118">
        <v>15.549999475479099</v>
      </c>
    </row>
    <row r="119" spans="1:7">
      <c r="A119" s="1">
        <v>89</v>
      </c>
      <c r="B119" t="s">
        <v>247</v>
      </c>
      <c r="C119" s="6" t="s">
        <v>148</v>
      </c>
      <c r="D119" t="s">
        <v>248</v>
      </c>
      <c r="E119">
        <v>5.68</v>
      </c>
      <c r="F119">
        <v>5.96</v>
      </c>
      <c r="G119">
        <v>11.5800000727177</v>
      </c>
    </row>
    <row r="120" spans="1:7">
      <c r="A120" s="1">
        <v>90</v>
      </c>
      <c r="B120" t="s">
        <v>249</v>
      </c>
      <c r="C120" s="6" t="s">
        <v>250</v>
      </c>
      <c r="D120" t="s">
        <v>251</v>
      </c>
      <c r="E120">
        <v>5.64</v>
      </c>
      <c r="F120">
        <v>6.22</v>
      </c>
      <c r="G120">
        <v>8.4619998931884801</v>
      </c>
    </row>
    <row r="121" spans="1:7">
      <c r="A121" s="1">
        <v>91</v>
      </c>
      <c r="B121" t="s">
        <v>252</v>
      </c>
      <c r="C121" s="6" t="s">
        <v>16</v>
      </c>
      <c r="D121" t="s">
        <v>253</v>
      </c>
      <c r="E121">
        <v>5.53</v>
      </c>
      <c r="F121">
        <v>21.57</v>
      </c>
      <c r="G121">
        <v>32.4200004339218</v>
      </c>
    </row>
    <row r="122" spans="1:7">
      <c r="A122" s="1">
        <v>92</v>
      </c>
      <c r="B122" t="s">
        <v>254</v>
      </c>
      <c r="C122" s="6" t="s">
        <v>255</v>
      </c>
      <c r="D122" t="s">
        <v>256</v>
      </c>
      <c r="E122">
        <v>5.53</v>
      </c>
      <c r="F122">
        <v>5.53</v>
      </c>
      <c r="G122">
        <v>28.679999709129302</v>
      </c>
    </row>
    <row r="123" spans="1:7">
      <c r="A123" s="1">
        <v>93</v>
      </c>
      <c r="B123" t="s">
        <v>257</v>
      </c>
      <c r="C123" s="6" t="s">
        <v>16</v>
      </c>
      <c r="D123" t="s">
        <v>258</v>
      </c>
      <c r="E123">
        <v>5.51</v>
      </c>
      <c r="F123">
        <v>6.14</v>
      </c>
      <c r="G123">
        <v>17.540000379085502</v>
      </c>
    </row>
    <row r="124" spans="1:7">
      <c r="A124" s="1">
        <v>94</v>
      </c>
      <c r="B124" t="s">
        <v>259</v>
      </c>
      <c r="C124" s="6" t="s">
        <v>260</v>
      </c>
      <c r="D124" t="s">
        <v>261</v>
      </c>
      <c r="E124">
        <v>5.17</v>
      </c>
      <c r="F124">
        <v>5.17</v>
      </c>
      <c r="G124">
        <v>14.7699996829033</v>
      </c>
    </row>
    <row r="125" spans="1:7">
      <c r="A125" s="1">
        <v>95</v>
      </c>
      <c r="B125" t="s">
        <v>262</v>
      </c>
      <c r="C125" s="6" t="s">
        <v>148</v>
      </c>
      <c r="D125" t="s">
        <v>263</v>
      </c>
      <c r="E125">
        <v>5.03</v>
      </c>
      <c r="F125">
        <v>5.22</v>
      </c>
      <c r="G125">
        <v>15.7600000500679</v>
      </c>
    </row>
    <row r="126" spans="1:7">
      <c r="A126" s="1">
        <v>96</v>
      </c>
      <c r="B126" t="s">
        <v>264</v>
      </c>
      <c r="C126" s="6" t="s">
        <v>64</v>
      </c>
      <c r="D126" t="s">
        <v>265</v>
      </c>
      <c r="E126">
        <v>4.99</v>
      </c>
      <c r="F126">
        <v>5.57</v>
      </c>
      <c r="G126">
        <v>3.3429998904466598</v>
      </c>
    </row>
    <row r="127" spans="1:7">
      <c r="A127" s="1">
        <v>97</v>
      </c>
      <c r="B127" t="s">
        <v>266</v>
      </c>
      <c r="C127" s="6" t="s">
        <v>16</v>
      </c>
      <c r="D127" t="s">
        <v>267</v>
      </c>
      <c r="E127">
        <v>4.93</v>
      </c>
      <c r="F127">
        <v>5.13</v>
      </c>
      <c r="G127">
        <v>8.4629997611045802</v>
      </c>
    </row>
    <row r="128" spans="1:7">
      <c r="A128" s="1">
        <v>98</v>
      </c>
      <c r="B128" t="s">
        <v>22</v>
      </c>
      <c r="C128" s="6" t="s">
        <v>24</v>
      </c>
      <c r="D128" t="s">
        <v>23</v>
      </c>
      <c r="E128">
        <v>4.93</v>
      </c>
      <c r="F128">
        <v>5.12</v>
      </c>
      <c r="G128">
        <v>9.4159997999668104</v>
      </c>
    </row>
    <row r="129" spans="1:7">
      <c r="A129" s="1">
        <v>99</v>
      </c>
      <c r="B129" t="s">
        <v>268</v>
      </c>
      <c r="C129" s="6" t="s">
        <v>16</v>
      </c>
      <c r="D129" t="s">
        <v>46</v>
      </c>
      <c r="E129">
        <v>4.9000000000000004</v>
      </c>
      <c r="F129">
        <v>10.35</v>
      </c>
      <c r="G129">
        <v>18.7700003385544</v>
      </c>
    </row>
    <row r="130" spans="1:7">
      <c r="A130" s="1">
        <v>100</v>
      </c>
      <c r="B130" t="s">
        <v>269</v>
      </c>
      <c r="C130" s="6" t="s">
        <v>14</v>
      </c>
      <c r="D130" t="s">
        <v>270</v>
      </c>
      <c r="E130">
        <v>4.87</v>
      </c>
      <c r="F130">
        <v>7.25</v>
      </c>
      <c r="G130">
        <v>21.5800002217293</v>
      </c>
    </row>
    <row r="131" spans="1:7">
      <c r="A131" s="1">
        <v>101</v>
      </c>
      <c r="B131" t="s">
        <v>271</v>
      </c>
      <c r="C131" s="6" t="s">
        <v>51</v>
      </c>
      <c r="D131" t="s">
        <v>272</v>
      </c>
      <c r="E131">
        <v>4.87</v>
      </c>
      <c r="F131">
        <v>5.27</v>
      </c>
      <c r="G131">
        <v>6.2799997627735102</v>
      </c>
    </row>
    <row r="132" spans="1:7">
      <c r="A132" s="1">
        <v>102</v>
      </c>
      <c r="B132" t="s">
        <v>273</v>
      </c>
      <c r="C132" s="6" t="s">
        <v>64</v>
      </c>
      <c r="D132" t="s">
        <v>274</v>
      </c>
      <c r="E132">
        <v>4.8099999999999996</v>
      </c>
      <c r="F132">
        <v>4.9800000000000004</v>
      </c>
      <c r="G132">
        <v>24.439999461174001</v>
      </c>
    </row>
    <row r="133" spans="1:7">
      <c r="A133" s="1">
        <v>103</v>
      </c>
      <c r="B133" t="s">
        <v>275</v>
      </c>
      <c r="C133" s="6" t="s">
        <v>276</v>
      </c>
      <c r="D133" t="s">
        <v>583</v>
      </c>
      <c r="E133">
        <v>4.8</v>
      </c>
      <c r="F133">
        <v>58.78</v>
      </c>
      <c r="G133">
        <v>37.340000271797201</v>
      </c>
    </row>
    <row r="134" spans="1:7">
      <c r="A134" s="1">
        <v>104</v>
      </c>
      <c r="B134" t="s">
        <v>57</v>
      </c>
      <c r="C134" s="6" t="s">
        <v>59</v>
      </c>
      <c r="D134" t="s">
        <v>58</v>
      </c>
      <c r="E134">
        <v>4.7699999999999996</v>
      </c>
      <c r="F134">
        <v>4.8099999999999996</v>
      </c>
      <c r="G134">
        <v>27.489998936653102</v>
      </c>
    </row>
    <row r="135" spans="1:7">
      <c r="A135" s="1">
        <v>105</v>
      </c>
      <c r="B135" t="s">
        <v>277</v>
      </c>
      <c r="C135" s="6" t="s">
        <v>148</v>
      </c>
      <c r="D135" t="s">
        <v>278</v>
      </c>
      <c r="E135">
        <v>4.76</v>
      </c>
      <c r="F135">
        <v>6.88</v>
      </c>
      <c r="G135">
        <v>22.120000422000899</v>
      </c>
    </row>
    <row r="136" spans="1:7">
      <c r="A136" s="1">
        <v>106</v>
      </c>
      <c r="B136" t="s">
        <v>279</v>
      </c>
      <c r="C136" s="6" t="s">
        <v>280</v>
      </c>
      <c r="D136" t="s">
        <v>281</v>
      </c>
      <c r="E136">
        <v>4.7300000000000004</v>
      </c>
      <c r="F136">
        <v>5.07</v>
      </c>
      <c r="G136">
        <v>10.2899998426437</v>
      </c>
    </row>
    <row r="137" spans="1:7">
      <c r="A137" s="1">
        <v>107</v>
      </c>
      <c r="B137" t="s">
        <v>282</v>
      </c>
      <c r="C137" s="6" t="s">
        <v>16</v>
      </c>
      <c r="D137" t="s">
        <v>46</v>
      </c>
      <c r="E137">
        <v>4.7</v>
      </c>
      <c r="F137">
        <v>4.8499999999999996</v>
      </c>
      <c r="G137">
        <v>4.2509999126195899</v>
      </c>
    </row>
    <row r="138" spans="1:7">
      <c r="A138" s="1">
        <v>108</v>
      </c>
      <c r="B138" t="s">
        <v>283</v>
      </c>
      <c r="C138" s="6" t="s">
        <v>48</v>
      </c>
      <c r="D138" t="s">
        <v>47</v>
      </c>
      <c r="E138">
        <v>4.6100000000000003</v>
      </c>
      <c r="F138">
        <v>5.17</v>
      </c>
      <c r="G138">
        <v>5.7140000164508802</v>
      </c>
    </row>
    <row r="139" spans="1:7">
      <c r="A139" s="1">
        <v>109</v>
      </c>
      <c r="B139" t="s">
        <v>284</v>
      </c>
      <c r="C139" s="6" t="s">
        <v>237</v>
      </c>
      <c r="D139" t="s">
        <v>285</v>
      </c>
      <c r="E139">
        <v>4.54</v>
      </c>
      <c r="F139">
        <v>5.25</v>
      </c>
      <c r="G139">
        <v>2.85400003194809</v>
      </c>
    </row>
    <row r="140" spans="1:7">
      <c r="A140" s="1">
        <v>110</v>
      </c>
      <c r="B140" t="s">
        <v>286</v>
      </c>
      <c r="C140" s="6" t="s">
        <v>24</v>
      </c>
      <c r="D140" t="s">
        <v>287</v>
      </c>
      <c r="E140">
        <v>4.54</v>
      </c>
      <c r="F140">
        <v>4.7300000000000004</v>
      </c>
      <c r="G140">
        <v>10.1499997079372</v>
      </c>
    </row>
    <row r="141" spans="1:7">
      <c r="A141" s="1">
        <v>111</v>
      </c>
      <c r="B141" t="s">
        <v>288</v>
      </c>
      <c r="C141" s="6" t="s">
        <v>289</v>
      </c>
      <c r="D141" t="s">
        <v>290</v>
      </c>
      <c r="E141">
        <v>4.46</v>
      </c>
      <c r="F141">
        <v>4.4800000000000004</v>
      </c>
      <c r="G141">
        <v>10.6600001454353</v>
      </c>
    </row>
    <row r="142" spans="1:7">
      <c r="A142" s="1">
        <v>112</v>
      </c>
      <c r="B142" t="s">
        <v>291</v>
      </c>
      <c r="C142" s="6" t="s">
        <v>292</v>
      </c>
      <c r="D142" t="s">
        <v>293</v>
      </c>
      <c r="E142">
        <v>4.4400000000000004</v>
      </c>
      <c r="F142">
        <v>41.18</v>
      </c>
      <c r="G142">
        <v>31.2200009822845</v>
      </c>
    </row>
    <row r="143" spans="1:7">
      <c r="A143" s="1">
        <v>113</v>
      </c>
      <c r="B143" t="s">
        <v>294</v>
      </c>
      <c r="C143" s="6" t="s">
        <v>225</v>
      </c>
      <c r="D143" t="s">
        <v>295</v>
      </c>
      <c r="E143">
        <v>4.3499999999999996</v>
      </c>
      <c r="F143">
        <v>4.38</v>
      </c>
      <c r="G143">
        <v>5.85400015115738</v>
      </c>
    </row>
    <row r="144" spans="1:7">
      <c r="A144" s="1">
        <v>114</v>
      </c>
      <c r="B144" t="s">
        <v>296</v>
      </c>
      <c r="C144" s="6" t="s">
        <v>16</v>
      </c>
      <c r="D144" t="s">
        <v>297</v>
      </c>
      <c r="E144">
        <v>4.3099999999999996</v>
      </c>
      <c r="F144">
        <v>5.34</v>
      </c>
      <c r="G144">
        <v>13.789999485015899</v>
      </c>
    </row>
    <row r="145" spans="1:7">
      <c r="A145" s="1">
        <v>115</v>
      </c>
      <c r="B145" t="s">
        <v>298</v>
      </c>
      <c r="C145" s="6" t="s">
        <v>16</v>
      </c>
      <c r="D145" t="s">
        <v>299</v>
      </c>
      <c r="E145">
        <v>4.3099999999999996</v>
      </c>
      <c r="F145">
        <v>4.3499999999999996</v>
      </c>
      <c r="G145">
        <v>9.3019999563694</v>
      </c>
    </row>
    <row r="146" spans="1:7">
      <c r="A146" s="1">
        <v>116</v>
      </c>
      <c r="B146" t="s">
        <v>300</v>
      </c>
      <c r="C146" s="6" t="s">
        <v>16</v>
      </c>
      <c r="D146" t="s">
        <v>301</v>
      </c>
      <c r="E146">
        <v>4.21</v>
      </c>
      <c r="F146">
        <v>4.24</v>
      </c>
      <c r="G146">
        <v>16.550000011920901</v>
      </c>
    </row>
    <row r="147" spans="1:7">
      <c r="A147" s="1">
        <v>117</v>
      </c>
      <c r="B147" t="s">
        <v>302</v>
      </c>
      <c r="C147" s="6" t="s">
        <v>303</v>
      </c>
      <c r="D147" t="s">
        <v>304</v>
      </c>
      <c r="E147">
        <v>4.2</v>
      </c>
      <c r="F147">
        <v>4.66</v>
      </c>
      <c r="G147">
        <v>4.5449998229742103</v>
      </c>
    </row>
    <row r="148" spans="1:7">
      <c r="A148" s="1">
        <v>118</v>
      </c>
      <c r="B148" t="s">
        <v>305</v>
      </c>
      <c r="C148" s="6" t="s">
        <v>16</v>
      </c>
      <c r="D148" t="s">
        <v>46</v>
      </c>
      <c r="E148">
        <v>4.1900000000000004</v>
      </c>
      <c r="F148">
        <v>6.88</v>
      </c>
      <c r="G148">
        <v>14.049999415874501</v>
      </c>
    </row>
    <row r="149" spans="1:7">
      <c r="A149" s="1">
        <v>119</v>
      </c>
      <c r="B149" t="s">
        <v>306</v>
      </c>
      <c r="C149" s="6" t="s">
        <v>16</v>
      </c>
      <c r="D149" t="s">
        <v>307</v>
      </c>
      <c r="E149">
        <v>4.1900000000000004</v>
      </c>
      <c r="F149">
        <v>4.83</v>
      </c>
      <c r="G149">
        <v>6.9969996809959403</v>
      </c>
    </row>
    <row r="150" spans="1:7">
      <c r="A150" s="1">
        <v>120</v>
      </c>
      <c r="B150" t="s">
        <v>308</v>
      </c>
      <c r="C150" s="6" t="s">
        <v>16</v>
      </c>
      <c r="D150" t="s">
        <v>309</v>
      </c>
      <c r="E150">
        <v>4.18</v>
      </c>
      <c r="F150">
        <v>4.4800000000000004</v>
      </c>
      <c r="G150">
        <v>6.0750000178813899</v>
      </c>
    </row>
    <row r="151" spans="1:7">
      <c r="A151" s="1">
        <v>121</v>
      </c>
      <c r="B151" t="s">
        <v>310</v>
      </c>
      <c r="C151" s="6" t="s">
        <v>311</v>
      </c>
      <c r="D151" t="s">
        <v>312</v>
      </c>
      <c r="E151">
        <v>4.1500000000000004</v>
      </c>
      <c r="F151">
        <v>4.68</v>
      </c>
      <c r="G151">
        <v>9.8540000617504102</v>
      </c>
    </row>
    <row r="152" spans="1:7">
      <c r="A152" s="1">
        <v>122</v>
      </c>
      <c r="B152" t="s">
        <v>313</v>
      </c>
      <c r="C152" s="6" t="s">
        <v>314</v>
      </c>
      <c r="D152" t="s">
        <v>315</v>
      </c>
      <c r="E152">
        <v>4.08</v>
      </c>
      <c r="F152">
        <v>14.09</v>
      </c>
      <c r="G152">
        <v>45.500001311302199</v>
      </c>
    </row>
    <row r="153" spans="1:7">
      <c r="A153" s="1">
        <v>123</v>
      </c>
      <c r="B153" t="s">
        <v>316</v>
      </c>
      <c r="C153" s="6" t="s">
        <v>317</v>
      </c>
      <c r="D153" t="s">
        <v>318</v>
      </c>
      <c r="E153">
        <v>4.0599999999999996</v>
      </c>
      <c r="F153">
        <v>11.38</v>
      </c>
      <c r="G153">
        <v>51.999998092651403</v>
      </c>
    </row>
    <row r="154" spans="1:7">
      <c r="A154" s="1">
        <v>124</v>
      </c>
      <c r="B154" t="s">
        <v>319</v>
      </c>
      <c r="C154" s="6" t="s">
        <v>16</v>
      </c>
      <c r="D154" t="s">
        <v>320</v>
      </c>
      <c r="E154">
        <v>4.0599999999999996</v>
      </c>
      <c r="F154">
        <v>4.09</v>
      </c>
      <c r="G154">
        <v>13.330000638961801</v>
      </c>
    </row>
    <row r="155" spans="1:7">
      <c r="A155" s="1">
        <v>125</v>
      </c>
      <c r="B155" t="s">
        <v>321</v>
      </c>
      <c r="C155" s="6" t="s">
        <v>317</v>
      </c>
      <c r="D155" t="s">
        <v>322</v>
      </c>
      <c r="E155">
        <v>4.04</v>
      </c>
      <c r="F155">
        <v>4.1399999999999997</v>
      </c>
      <c r="G155">
        <v>54.839998483657801</v>
      </c>
    </row>
    <row r="156" spans="1:7">
      <c r="A156" s="1">
        <v>126</v>
      </c>
      <c r="B156" t="s">
        <v>323</v>
      </c>
      <c r="C156" s="6">
        <v>0</v>
      </c>
      <c r="D156" t="s">
        <v>324</v>
      </c>
      <c r="E156">
        <v>4.0199999999999996</v>
      </c>
      <c r="F156">
        <v>4.07</v>
      </c>
      <c r="G156">
        <v>8.4870003163814491</v>
      </c>
    </row>
    <row r="157" spans="1:7">
      <c r="A157" s="1">
        <v>127</v>
      </c>
      <c r="B157" t="s">
        <v>325</v>
      </c>
      <c r="C157" s="6" t="s">
        <v>326</v>
      </c>
      <c r="D157" t="s">
        <v>327</v>
      </c>
      <c r="E157">
        <v>4.01</v>
      </c>
      <c r="F157">
        <v>4.03</v>
      </c>
      <c r="G157">
        <v>25</v>
      </c>
    </row>
    <row r="158" spans="1:7">
      <c r="A158" s="1">
        <v>128</v>
      </c>
      <c r="B158" t="s">
        <v>328</v>
      </c>
      <c r="C158" s="6" t="s">
        <v>329</v>
      </c>
      <c r="D158" t="s">
        <v>330</v>
      </c>
      <c r="E158">
        <v>4</v>
      </c>
      <c r="F158">
        <v>4</v>
      </c>
      <c r="G158">
        <v>42.370000481605501</v>
      </c>
    </row>
    <row r="159" spans="1:7">
      <c r="A159" s="1">
        <v>129</v>
      </c>
      <c r="B159" t="s">
        <v>331</v>
      </c>
      <c r="C159" s="6" t="s">
        <v>332</v>
      </c>
      <c r="D159" t="s">
        <v>333</v>
      </c>
      <c r="E159">
        <v>3.88</v>
      </c>
      <c r="F159">
        <v>3.93</v>
      </c>
      <c r="G159">
        <v>17.649999260902401</v>
      </c>
    </row>
    <row r="160" spans="1:7">
      <c r="A160" s="1">
        <v>130</v>
      </c>
      <c r="B160" t="s">
        <v>334</v>
      </c>
      <c r="C160" s="6" t="s">
        <v>231</v>
      </c>
      <c r="D160" t="s">
        <v>335</v>
      </c>
      <c r="E160">
        <v>3.82</v>
      </c>
      <c r="F160">
        <v>4.04</v>
      </c>
      <c r="G160">
        <v>9.6770003437995893</v>
      </c>
    </row>
    <row r="161" spans="1:7">
      <c r="A161" s="1">
        <v>131</v>
      </c>
      <c r="B161" t="s">
        <v>336</v>
      </c>
      <c r="C161" s="6" t="s">
        <v>337</v>
      </c>
      <c r="D161" t="s">
        <v>338</v>
      </c>
      <c r="E161">
        <v>3.75</v>
      </c>
      <c r="F161">
        <v>4.3099999999999996</v>
      </c>
      <c r="G161">
        <v>11.2099997699261</v>
      </c>
    </row>
    <row r="162" spans="1:7">
      <c r="A162" s="1">
        <v>132</v>
      </c>
      <c r="B162" t="s">
        <v>339</v>
      </c>
      <c r="C162" s="6" t="s">
        <v>16</v>
      </c>
      <c r="D162" t="s">
        <v>46</v>
      </c>
      <c r="E162">
        <v>3.74</v>
      </c>
      <c r="F162">
        <v>4.0199999999999996</v>
      </c>
      <c r="G162">
        <v>3.6139998584985702</v>
      </c>
    </row>
    <row r="163" spans="1:7">
      <c r="A163" s="1">
        <v>133</v>
      </c>
      <c r="B163" t="s">
        <v>340</v>
      </c>
      <c r="C163" s="6" t="s">
        <v>64</v>
      </c>
      <c r="D163" t="s">
        <v>341</v>
      </c>
      <c r="E163">
        <v>3.74</v>
      </c>
      <c r="F163">
        <v>3.77</v>
      </c>
      <c r="G163">
        <v>4.7919999808072999</v>
      </c>
    </row>
    <row r="164" spans="1:7">
      <c r="A164" s="1">
        <v>134</v>
      </c>
      <c r="B164" t="s">
        <v>342</v>
      </c>
      <c r="C164" s="6" t="s">
        <v>64</v>
      </c>
      <c r="D164" t="s">
        <v>343</v>
      </c>
      <c r="E164">
        <v>3.58</v>
      </c>
      <c r="F164">
        <v>4.07</v>
      </c>
      <c r="G164">
        <v>4.6229999512433997</v>
      </c>
    </row>
    <row r="165" spans="1:7">
      <c r="A165" s="1">
        <v>135</v>
      </c>
      <c r="B165" t="s">
        <v>344</v>
      </c>
      <c r="C165" s="6" t="s">
        <v>16</v>
      </c>
      <c r="D165" t="s">
        <v>46</v>
      </c>
      <c r="E165">
        <v>3.56</v>
      </c>
      <c r="F165">
        <v>3.61</v>
      </c>
      <c r="G165">
        <v>16.449999809265101</v>
      </c>
    </row>
    <row r="166" spans="1:7">
      <c r="A166" s="1">
        <v>136</v>
      </c>
      <c r="B166" t="s">
        <v>345</v>
      </c>
      <c r="C166" s="6" t="s">
        <v>16</v>
      </c>
      <c r="D166" t="s">
        <v>346</v>
      </c>
      <c r="E166">
        <v>3.5</v>
      </c>
      <c r="F166">
        <v>8.7899999999999991</v>
      </c>
      <c r="G166">
        <v>9.9590003490447998</v>
      </c>
    </row>
    <row r="167" spans="1:7">
      <c r="A167" s="1">
        <v>137</v>
      </c>
      <c r="B167" t="s">
        <v>347</v>
      </c>
      <c r="C167" s="6" t="s">
        <v>348</v>
      </c>
      <c r="D167" t="s">
        <v>349</v>
      </c>
      <c r="E167">
        <v>3.49</v>
      </c>
      <c r="F167">
        <v>3.67</v>
      </c>
      <c r="G167">
        <v>5.3810000419616699</v>
      </c>
    </row>
    <row r="168" spans="1:7">
      <c r="A168" s="1">
        <v>138</v>
      </c>
      <c r="B168" t="s">
        <v>350</v>
      </c>
      <c r="C168" s="6" t="s">
        <v>351</v>
      </c>
      <c r="D168" t="s">
        <v>352</v>
      </c>
      <c r="E168">
        <v>3.48</v>
      </c>
      <c r="F168">
        <v>4.33</v>
      </c>
      <c r="G168">
        <v>9.8520003259181994</v>
      </c>
    </row>
    <row r="169" spans="1:7">
      <c r="A169" s="1">
        <v>139</v>
      </c>
      <c r="B169" t="s">
        <v>353</v>
      </c>
      <c r="C169" s="6" t="s">
        <v>354</v>
      </c>
      <c r="D169" t="s">
        <v>355</v>
      </c>
      <c r="E169">
        <v>3.4</v>
      </c>
      <c r="F169">
        <v>4.1100000000000003</v>
      </c>
      <c r="G169">
        <v>1.2699999846518</v>
      </c>
    </row>
    <row r="170" spans="1:7">
      <c r="A170" s="1">
        <v>140</v>
      </c>
      <c r="B170" t="s">
        <v>356</v>
      </c>
      <c r="C170" s="6" t="s">
        <v>51</v>
      </c>
      <c r="D170" t="s">
        <v>357</v>
      </c>
      <c r="E170">
        <v>3.34</v>
      </c>
      <c r="F170">
        <v>3.35</v>
      </c>
      <c r="G170">
        <v>15.440000593662299</v>
      </c>
    </row>
    <row r="171" spans="1:7">
      <c r="A171" s="1">
        <v>141</v>
      </c>
      <c r="B171" t="s">
        <v>358</v>
      </c>
      <c r="C171" s="6" t="s">
        <v>16</v>
      </c>
      <c r="D171" t="s">
        <v>359</v>
      </c>
      <c r="E171">
        <v>3.31</v>
      </c>
      <c r="F171">
        <v>3.31</v>
      </c>
      <c r="G171">
        <v>19.750000536441799</v>
      </c>
    </row>
    <row r="172" spans="1:7">
      <c r="A172" s="1">
        <v>142</v>
      </c>
      <c r="B172" t="s">
        <v>360</v>
      </c>
      <c r="C172" s="6" t="s">
        <v>14</v>
      </c>
      <c r="D172" t="s">
        <v>361</v>
      </c>
      <c r="E172">
        <v>3.26</v>
      </c>
      <c r="F172">
        <v>3.39</v>
      </c>
      <c r="G172">
        <v>6.7620001733303097</v>
      </c>
    </row>
    <row r="173" spans="1:7">
      <c r="A173" s="1">
        <v>143</v>
      </c>
      <c r="B173" t="s">
        <v>362</v>
      </c>
      <c r="C173" s="6" t="s">
        <v>363</v>
      </c>
      <c r="D173" t="s">
        <v>364</v>
      </c>
      <c r="E173">
        <v>3.15</v>
      </c>
      <c r="F173">
        <v>3.43</v>
      </c>
      <c r="G173">
        <v>10.6100000441074</v>
      </c>
    </row>
    <row r="174" spans="1:7">
      <c r="A174" s="1">
        <v>144</v>
      </c>
      <c r="B174" t="s">
        <v>365</v>
      </c>
      <c r="C174" s="6" t="s">
        <v>24</v>
      </c>
      <c r="D174" t="s">
        <v>366</v>
      </c>
      <c r="E174">
        <v>3.12</v>
      </c>
      <c r="F174">
        <v>9.44</v>
      </c>
      <c r="G174">
        <v>25.560000538825999</v>
      </c>
    </row>
    <row r="175" spans="1:7">
      <c r="A175" s="1">
        <v>145</v>
      </c>
      <c r="B175" t="s">
        <v>367</v>
      </c>
      <c r="C175" s="6" t="s">
        <v>33</v>
      </c>
      <c r="D175" t="s">
        <v>368</v>
      </c>
      <c r="E175">
        <v>3.09</v>
      </c>
      <c r="F175">
        <v>3.13</v>
      </c>
      <c r="G175">
        <v>6.8539999425411198</v>
      </c>
    </row>
    <row r="176" spans="1:7">
      <c r="A176" s="1">
        <v>146</v>
      </c>
      <c r="B176" t="s">
        <v>369</v>
      </c>
      <c r="C176" s="6" t="s">
        <v>148</v>
      </c>
      <c r="D176" t="s">
        <v>370</v>
      </c>
      <c r="E176">
        <v>2.97</v>
      </c>
      <c r="F176">
        <v>3.4</v>
      </c>
      <c r="G176">
        <v>4.1200000792741802</v>
      </c>
    </row>
    <row r="177" spans="1:7">
      <c r="A177" s="1">
        <v>147</v>
      </c>
      <c r="B177" t="s">
        <v>371</v>
      </c>
      <c r="C177" s="6" t="s">
        <v>16</v>
      </c>
      <c r="D177" t="s">
        <v>372</v>
      </c>
      <c r="E177">
        <v>2.95</v>
      </c>
      <c r="F177">
        <v>4.5999999999999996</v>
      </c>
      <c r="G177">
        <v>8.4140002727508492</v>
      </c>
    </row>
    <row r="178" spans="1:7">
      <c r="A178" s="1">
        <v>148</v>
      </c>
      <c r="B178" t="s">
        <v>373</v>
      </c>
      <c r="C178" s="6" t="s">
        <v>374</v>
      </c>
      <c r="D178" t="s">
        <v>375</v>
      </c>
      <c r="E178">
        <v>2.88</v>
      </c>
      <c r="F178">
        <v>3.18</v>
      </c>
      <c r="G178">
        <v>3.3330000936984998</v>
      </c>
    </row>
    <row r="179" spans="1:7">
      <c r="A179" s="1">
        <v>149</v>
      </c>
      <c r="B179" t="s">
        <v>376</v>
      </c>
      <c r="C179" s="6" t="s">
        <v>16</v>
      </c>
      <c r="D179" t="s">
        <v>46</v>
      </c>
      <c r="E179">
        <v>2.81</v>
      </c>
      <c r="F179">
        <v>2.86</v>
      </c>
      <c r="G179">
        <v>11.919999867677699</v>
      </c>
    </row>
    <row r="180" spans="1:7">
      <c r="A180" s="1">
        <v>150</v>
      </c>
      <c r="B180" t="s">
        <v>377</v>
      </c>
      <c r="C180" s="6" t="s">
        <v>142</v>
      </c>
      <c r="D180" t="s">
        <v>378</v>
      </c>
      <c r="E180">
        <v>2.79</v>
      </c>
      <c r="F180">
        <v>5.01</v>
      </c>
      <c r="G180">
        <v>11.8900001049042</v>
      </c>
    </row>
    <row r="181" spans="1:7">
      <c r="A181" s="1">
        <v>151</v>
      </c>
      <c r="B181" t="s">
        <v>379</v>
      </c>
      <c r="C181" s="6">
        <v>0</v>
      </c>
      <c r="D181" t="s">
        <v>380</v>
      </c>
      <c r="E181">
        <v>2.71</v>
      </c>
      <c r="F181">
        <v>2.78</v>
      </c>
      <c r="G181">
        <v>9.9100001156330109</v>
      </c>
    </row>
    <row r="182" spans="1:7">
      <c r="A182" s="1">
        <v>152</v>
      </c>
      <c r="B182" t="s">
        <v>381</v>
      </c>
      <c r="C182" s="6" t="s">
        <v>16</v>
      </c>
      <c r="D182" t="s">
        <v>46</v>
      </c>
      <c r="E182">
        <v>2.7</v>
      </c>
      <c r="F182">
        <v>2.81</v>
      </c>
      <c r="G182">
        <v>8.7959997355937993</v>
      </c>
    </row>
    <row r="183" spans="1:7">
      <c r="A183" s="1">
        <v>153</v>
      </c>
      <c r="B183" t="s">
        <v>382</v>
      </c>
      <c r="C183" s="6" t="s">
        <v>16</v>
      </c>
      <c r="D183" t="s">
        <v>383</v>
      </c>
      <c r="E183">
        <v>2.59</v>
      </c>
      <c r="F183">
        <v>5.18</v>
      </c>
      <c r="G183">
        <v>5.4320000112056697</v>
      </c>
    </row>
    <row r="184" spans="1:7">
      <c r="A184" s="1">
        <v>154</v>
      </c>
      <c r="B184" t="s">
        <v>384</v>
      </c>
      <c r="C184" s="6" t="s">
        <v>148</v>
      </c>
      <c r="D184" t="s">
        <v>385</v>
      </c>
      <c r="E184">
        <v>2.54</v>
      </c>
      <c r="F184">
        <v>2.56</v>
      </c>
      <c r="G184">
        <v>22.830000519752499</v>
      </c>
    </row>
    <row r="185" spans="1:7">
      <c r="A185" s="1">
        <v>155</v>
      </c>
      <c r="B185" t="s">
        <v>386</v>
      </c>
      <c r="C185" s="6" t="s">
        <v>16</v>
      </c>
      <c r="D185" t="s">
        <v>387</v>
      </c>
      <c r="E185">
        <v>2.5299999999999998</v>
      </c>
      <c r="F185">
        <v>2.72</v>
      </c>
      <c r="G185">
        <v>2.1199999377131502</v>
      </c>
    </row>
    <row r="186" spans="1:7">
      <c r="A186" s="1">
        <v>156</v>
      </c>
      <c r="B186" t="s">
        <v>388</v>
      </c>
      <c r="C186" s="6" t="s">
        <v>231</v>
      </c>
      <c r="D186" t="s">
        <v>389</v>
      </c>
      <c r="E186">
        <v>2.4900000000000002</v>
      </c>
      <c r="F186">
        <v>23.84</v>
      </c>
      <c r="G186">
        <v>16.789999604225201</v>
      </c>
    </row>
    <row r="187" spans="1:7">
      <c r="A187" s="1">
        <v>157</v>
      </c>
      <c r="B187" t="s">
        <v>390</v>
      </c>
      <c r="C187" s="6" t="s">
        <v>16</v>
      </c>
      <c r="D187" t="s">
        <v>46</v>
      </c>
      <c r="E187">
        <v>2.4900000000000002</v>
      </c>
      <c r="F187">
        <v>2.57</v>
      </c>
      <c r="G187">
        <v>15.270000696182301</v>
      </c>
    </row>
    <row r="188" spans="1:7">
      <c r="A188" s="1">
        <v>158</v>
      </c>
      <c r="B188" t="s">
        <v>391</v>
      </c>
      <c r="C188" s="6" t="s">
        <v>40</v>
      </c>
      <c r="D188" t="s">
        <v>392</v>
      </c>
      <c r="E188">
        <v>2.48</v>
      </c>
      <c r="F188">
        <v>3.08</v>
      </c>
      <c r="G188">
        <v>3.3110000193119</v>
      </c>
    </row>
    <row r="189" spans="1:7">
      <c r="A189" s="1">
        <v>159</v>
      </c>
      <c r="B189" t="s">
        <v>393</v>
      </c>
      <c r="C189" s="6" t="s">
        <v>64</v>
      </c>
      <c r="D189" t="s">
        <v>394</v>
      </c>
      <c r="E189">
        <v>2.4500000000000002</v>
      </c>
      <c r="F189">
        <v>2.6</v>
      </c>
      <c r="G189">
        <v>3.8169998675584802</v>
      </c>
    </row>
    <row r="190" spans="1:7">
      <c r="A190" s="1">
        <v>160</v>
      </c>
      <c r="B190" t="s">
        <v>395</v>
      </c>
      <c r="C190" s="6" t="s">
        <v>51</v>
      </c>
      <c r="D190" t="s">
        <v>396</v>
      </c>
      <c r="E190">
        <v>2.4300000000000002</v>
      </c>
      <c r="F190">
        <v>2.4300000000000002</v>
      </c>
      <c r="G190">
        <v>6.6670000553131104</v>
      </c>
    </row>
    <row r="191" spans="1:7">
      <c r="A191" s="1">
        <v>161</v>
      </c>
      <c r="B191" t="s">
        <v>397</v>
      </c>
      <c r="C191" s="6" t="s">
        <v>398</v>
      </c>
      <c r="D191" t="s">
        <v>399</v>
      </c>
      <c r="E191">
        <v>2.41</v>
      </c>
      <c r="F191">
        <v>2.81</v>
      </c>
      <c r="G191">
        <v>7.5470000505447397</v>
      </c>
    </row>
    <row r="192" spans="1:7">
      <c r="A192" s="1">
        <v>162</v>
      </c>
      <c r="B192" t="s">
        <v>400</v>
      </c>
      <c r="C192" s="6" t="s">
        <v>16</v>
      </c>
      <c r="D192" t="s">
        <v>46</v>
      </c>
      <c r="E192">
        <v>2.38</v>
      </c>
      <c r="F192">
        <v>2.5</v>
      </c>
      <c r="G192">
        <v>6.6670000553131104</v>
      </c>
    </row>
    <row r="193" spans="1:7">
      <c r="A193" s="1">
        <v>163</v>
      </c>
      <c r="B193" t="s">
        <v>401</v>
      </c>
      <c r="C193" s="6" t="s">
        <v>64</v>
      </c>
      <c r="D193" t="s">
        <v>402</v>
      </c>
      <c r="E193">
        <v>2.38</v>
      </c>
      <c r="F193">
        <v>2.4500000000000002</v>
      </c>
      <c r="G193">
        <v>4.8909999430179596</v>
      </c>
    </row>
    <row r="194" spans="1:7">
      <c r="A194" s="1">
        <v>164</v>
      </c>
      <c r="B194" t="s">
        <v>403</v>
      </c>
      <c r="C194" s="6" t="s">
        <v>16</v>
      </c>
      <c r="D194" t="s">
        <v>46</v>
      </c>
      <c r="E194">
        <v>2.37</v>
      </c>
      <c r="F194">
        <v>2.4500000000000002</v>
      </c>
      <c r="G194">
        <v>4.9619998782873198</v>
      </c>
    </row>
    <row r="195" spans="1:7">
      <c r="A195" s="1">
        <v>165</v>
      </c>
      <c r="B195" t="s">
        <v>404</v>
      </c>
      <c r="C195" s="6" t="s">
        <v>16</v>
      </c>
      <c r="D195" t="s">
        <v>46</v>
      </c>
      <c r="E195">
        <v>2.37</v>
      </c>
      <c r="F195">
        <v>2.4</v>
      </c>
      <c r="G195">
        <v>5.6990001350641304</v>
      </c>
    </row>
    <row r="196" spans="1:7">
      <c r="A196" s="1">
        <v>166</v>
      </c>
      <c r="B196" t="s">
        <v>405</v>
      </c>
      <c r="C196" s="6" t="s">
        <v>24</v>
      </c>
      <c r="D196" t="s">
        <v>406</v>
      </c>
      <c r="E196">
        <v>2.34</v>
      </c>
      <c r="F196">
        <v>2.65</v>
      </c>
      <c r="G196">
        <v>2.8820000588893899</v>
      </c>
    </row>
    <row r="197" spans="1:7">
      <c r="A197" s="1">
        <v>167</v>
      </c>
      <c r="B197" t="s">
        <v>407</v>
      </c>
      <c r="C197" s="6" t="s">
        <v>166</v>
      </c>
      <c r="D197" t="s">
        <v>408</v>
      </c>
      <c r="E197">
        <v>2.3199999999999998</v>
      </c>
      <c r="F197">
        <v>2.44</v>
      </c>
      <c r="G197">
        <v>1.40599999576807</v>
      </c>
    </row>
    <row r="198" spans="1:7">
      <c r="A198" s="1">
        <v>168</v>
      </c>
      <c r="B198" t="s">
        <v>409</v>
      </c>
      <c r="C198" s="6" t="s">
        <v>14</v>
      </c>
      <c r="D198" t="s">
        <v>410</v>
      </c>
      <c r="E198">
        <v>2.31</v>
      </c>
      <c r="F198">
        <v>10.17</v>
      </c>
      <c r="G198">
        <v>20.6799998879433</v>
      </c>
    </row>
    <row r="199" spans="1:7">
      <c r="A199" s="1">
        <v>169</v>
      </c>
      <c r="B199" t="s">
        <v>411</v>
      </c>
      <c r="C199" s="6" t="s">
        <v>51</v>
      </c>
      <c r="D199" t="s">
        <v>412</v>
      </c>
      <c r="E199">
        <v>2.31</v>
      </c>
      <c r="F199">
        <v>2.38</v>
      </c>
      <c r="G199">
        <v>7.5470000505447397</v>
      </c>
    </row>
    <row r="200" spans="1:7">
      <c r="A200" s="1">
        <v>170</v>
      </c>
      <c r="B200" t="s">
        <v>413</v>
      </c>
      <c r="C200" s="6" t="s">
        <v>16</v>
      </c>
      <c r="D200" t="s">
        <v>414</v>
      </c>
      <c r="E200">
        <v>2.31</v>
      </c>
      <c r="F200">
        <v>2.36</v>
      </c>
      <c r="G200">
        <v>11.029999703168899</v>
      </c>
    </row>
    <row r="201" spans="1:7">
      <c r="A201" s="1">
        <v>171</v>
      </c>
      <c r="B201" t="s">
        <v>415</v>
      </c>
      <c r="C201" s="6" t="s">
        <v>416</v>
      </c>
      <c r="D201" t="s">
        <v>417</v>
      </c>
      <c r="E201">
        <v>2.2999999999999998</v>
      </c>
      <c r="F201">
        <v>2.33</v>
      </c>
      <c r="G201">
        <v>15.9099996089935</v>
      </c>
    </row>
    <row r="202" spans="1:7">
      <c r="A202" s="1">
        <v>172</v>
      </c>
      <c r="B202" t="s">
        <v>418</v>
      </c>
      <c r="C202" s="6" t="s">
        <v>317</v>
      </c>
      <c r="D202" t="s">
        <v>419</v>
      </c>
      <c r="E202">
        <v>2.29</v>
      </c>
      <c r="F202">
        <v>2.31</v>
      </c>
      <c r="G202">
        <v>7.3389999568462398</v>
      </c>
    </row>
    <row r="203" spans="1:7">
      <c r="A203" s="1">
        <v>173</v>
      </c>
      <c r="B203" t="s">
        <v>420</v>
      </c>
      <c r="C203" s="6" t="s">
        <v>16</v>
      </c>
      <c r="D203" t="s">
        <v>46</v>
      </c>
      <c r="E203">
        <v>2.2799999999999998</v>
      </c>
      <c r="F203">
        <v>2.4700000000000002</v>
      </c>
      <c r="G203">
        <v>2.7839999645948401</v>
      </c>
    </row>
    <row r="204" spans="1:7">
      <c r="A204" s="1">
        <v>174</v>
      </c>
      <c r="B204" t="s">
        <v>421</v>
      </c>
      <c r="C204" s="6" t="s">
        <v>16</v>
      </c>
      <c r="D204" t="s">
        <v>422</v>
      </c>
      <c r="E204">
        <v>2.27</v>
      </c>
      <c r="F204">
        <v>2.41</v>
      </c>
      <c r="G204">
        <v>4.0119998157024401</v>
      </c>
    </row>
    <row r="205" spans="1:7">
      <c r="A205" s="1">
        <v>175</v>
      </c>
      <c r="B205" t="s">
        <v>423</v>
      </c>
      <c r="C205" s="6" t="s">
        <v>16</v>
      </c>
      <c r="D205" t="s">
        <v>46</v>
      </c>
      <c r="E205">
        <v>2.2599999999999998</v>
      </c>
      <c r="F205">
        <v>2.57</v>
      </c>
      <c r="G205">
        <v>3.03000006824732</v>
      </c>
    </row>
    <row r="206" spans="1:7">
      <c r="A206" s="1">
        <v>176</v>
      </c>
      <c r="B206" t="s">
        <v>424</v>
      </c>
      <c r="C206" s="6" t="s">
        <v>425</v>
      </c>
      <c r="D206" t="s">
        <v>426</v>
      </c>
      <c r="E206">
        <v>2.25</v>
      </c>
      <c r="F206">
        <v>2.4900000000000002</v>
      </c>
      <c r="G206">
        <v>3.4839998930692699</v>
      </c>
    </row>
    <row r="207" spans="1:7">
      <c r="A207" s="1">
        <v>177</v>
      </c>
      <c r="B207" t="s">
        <v>427</v>
      </c>
      <c r="C207" s="6" t="s">
        <v>16</v>
      </c>
      <c r="D207" t="s">
        <v>46</v>
      </c>
      <c r="E207">
        <v>2.2400000000000002</v>
      </c>
      <c r="F207">
        <v>3.01</v>
      </c>
      <c r="G207">
        <v>1.5119999647140501</v>
      </c>
    </row>
    <row r="208" spans="1:7">
      <c r="A208" s="1">
        <v>178</v>
      </c>
      <c r="B208" t="s">
        <v>428</v>
      </c>
      <c r="C208" s="6" t="s">
        <v>148</v>
      </c>
      <c r="D208" t="s">
        <v>429</v>
      </c>
      <c r="E208">
        <v>2.2400000000000002</v>
      </c>
      <c r="F208">
        <v>2.2400000000000002</v>
      </c>
      <c r="G208">
        <v>7.9549998044967696</v>
      </c>
    </row>
    <row r="209" spans="1:7">
      <c r="A209" s="1">
        <v>179</v>
      </c>
      <c r="B209" t="s">
        <v>430</v>
      </c>
      <c r="C209" s="6" t="s">
        <v>24</v>
      </c>
      <c r="D209" t="s">
        <v>431</v>
      </c>
      <c r="E209">
        <v>2.21</v>
      </c>
      <c r="F209">
        <v>2.37</v>
      </c>
      <c r="G209">
        <v>3.0190000310540199</v>
      </c>
    </row>
    <row r="210" spans="1:7">
      <c r="A210" s="1">
        <v>180</v>
      </c>
      <c r="B210" t="s">
        <v>432</v>
      </c>
      <c r="C210" s="6" t="s">
        <v>433</v>
      </c>
      <c r="D210" t="s">
        <v>434</v>
      </c>
      <c r="E210">
        <v>2.2000000000000002</v>
      </c>
      <c r="F210">
        <v>2.2400000000000002</v>
      </c>
      <c r="G210">
        <v>8.1249997019767797</v>
      </c>
    </row>
    <row r="211" spans="1:7">
      <c r="A211" s="1">
        <v>181</v>
      </c>
      <c r="B211" t="s">
        <v>435</v>
      </c>
      <c r="C211" s="6" t="s">
        <v>326</v>
      </c>
      <c r="D211" t="s">
        <v>436</v>
      </c>
      <c r="E211">
        <v>2.17</v>
      </c>
      <c r="F211">
        <v>2.5499999999999998</v>
      </c>
      <c r="G211">
        <v>1.7960000783204999</v>
      </c>
    </row>
    <row r="212" spans="1:7">
      <c r="A212" s="1">
        <v>182</v>
      </c>
      <c r="B212" t="s">
        <v>437</v>
      </c>
      <c r="C212" s="6" t="s">
        <v>438</v>
      </c>
      <c r="D212" t="s">
        <v>439</v>
      </c>
      <c r="E212">
        <v>2.13</v>
      </c>
      <c r="F212">
        <v>2.94</v>
      </c>
      <c r="G212">
        <v>2.3180000483989698</v>
      </c>
    </row>
    <row r="213" spans="1:7">
      <c r="A213" s="1">
        <v>183</v>
      </c>
      <c r="B213" t="s">
        <v>440</v>
      </c>
      <c r="C213" s="6" t="s">
        <v>16</v>
      </c>
      <c r="D213" t="s">
        <v>46</v>
      </c>
      <c r="E213">
        <v>2.13</v>
      </c>
      <c r="F213">
        <v>2.64</v>
      </c>
      <c r="G213">
        <v>2.9410000890493402</v>
      </c>
    </row>
    <row r="214" spans="1:7">
      <c r="A214" s="1">
        <v>184</v>
      </c>
      <c r="B214" t="s">
        <v>441</v>
      </c>
      <c r="C214" s="6" t="s">
        <v>442</v>
      </c>
      <c r="D214" t="s">
        <v>443</v>
      </c>
      <c r="E214">
        <v>2.11</v>
      </c>
      <c r="F214">
        <v>2.97</v>
      </c>
      <c r="G214">
        <v>1.5839999541640299</v>
      </c>
    </row>
    <row r="215" spans="1:7">
      <c r="A215" s="1">
        <v>185</v>
      </c>
      <c r="B215" t="s">
        <v>444</v>
      </c>
      <c r="C215" s="6" t="s">
        <v>445</v>
      </c>
      <c r="D215" t="s">
        <v>446</v>
      </c>
      <c r="E215">
        <v>2.11</v>
      </c>
      <c r="F215">
        <v>2.13</v>
      </c>
      <c r="G215">
        <v>1.2500000186264499</v>
      </c>
    </row>
    <row r="216" spans="1:7">
      <c r="A216" s="1">
        <v>186</v>
      </c>
      <c r="B216" t="s">
        <v>447</v>
      </c>
      <c r="C216" s="6" t="s">
        <v>16</v>
      </c>
      <c r="D216" t="s">
        <v>448</v>
      </c>
      <c r="E216">
        <v>2.1</v>
      </c>
      <c r="F216">
        <v>2.44</v>
      </c>
      <c r="G216">
        <v>2.5510000064969098</v>
      </c>
    </row>
    <row r="217" spans="1:7">
      <c r="A217" s="1">
        <v>187</v>
      </c>
      <c r="B217" t="s">
        <v>449</v>
      </c>
      <c r="C217" s="6" t="s">
        <v>16</v>
      </c>
      <c r="D217" t="s">
        <v>450</v>
      </c>
      <c r="E217">
        <v>2.09</v>
      </c>
      <c r="F217">
        <v>2.2999999999999998</v>
      </c>
      <c r="G217">
        <v>5.4730001837015196</v>
      </c>
    </row>
    <row r="218" spans="1:7">
      <c r="A218" s="1">
        <v>188</v>
      </c>
      <c r="B218" t="s">
        <v>451</v>
      </c>
      <c r="C218" s="6" t="s">
        <v>148</v>
      </c>
      <c r="D218" t="s">
        <v>452</v>
      </c>
      <c r="E218">
        <v>2.08</v>
      </c>
      <c r="F218">
        <v>2.13</v>
      </c>
      <c r="G218">
        <v>6.7359998822212201</v>
      </c>
    </row>
    <row r="219" spans="1:7">
      <c r="A219" s="1">
        <v>189</v>
      </c>
      <c r="B219" t="s">
        <v>453</v>
      </c>
      <c r="C219" s="6" t="s">
        <v>454</v>
      </c>
      <c r="D219" t="s">
        <v>455</v>
      </c>
      <c r="E219">
        <v>2.08</v>
      </c>
      <c r="F219">
        <v>2.08</v>
      </c>
      <c r="G219">
        <v>8.7719999253749794</v>
      </c>
    </row>
    <row r="220" spans="1:7">
      <c r="A220" s="1">
        <v>190</v>
      </c>
      <c r="B220" t="s">
        <v>456</v>
      </c>
      <c r="C220" s="6" t="s">
        <v>457</v>
      </c>
      <c r="D220" t="s">
        <v>458</v>
      </c>
      <c r="E220">
        <v>2.0699999999999998</v>
      </c>
      <c r="F220">
        <v>2.31</v>
      </c>
      <c r="G220">
        <v>2.3809999227523799</v>
      </c>
    </row>
    <row r="221" spans="1:7">
      <c r="A221" s="1">
        <v>191</v>
      </c>
      <c r="B221" t="s">
        <v>459</v>
      </c>
      <c r="C221" s="6" t="s">
        <v>425</v>
      </c>
      <c r="D221" t="s">
        <v>460</v>
      </c>
      <c r="E221">
        <v>2.0699999999999998</v>
      </c>
      <c r="F221">
        <v>2.27</v>
      </c>
      <c r="G221">
        <v>2.2509999573230699</v>
      </c>
    </row>
    <row r="222" spans="1:7">
      <c r="A222" s="1">
        <v>192</v>
      </c>
      <c r="B222" t="s">
        <v>461</v>
      </c>
      <c r="C222" s="6" t="s">
        <v>462</v>
      </c>
      <c r="D222" t="s">
        <v>463</v>
      </c>
      <c r="E222">
        <v>2.0699999999999998</v>
      </c>
      <c r="F222">
        <v>2.2200000000000002</v>
      </c>
      <c r="G222">
        <v>2.3970000445842699</v>
      </c>
    </row>
    <row r="223" spans="1:7">
      <c r="A223" s="1">
        <v>193</v>
      </c>
      <c r="B223" t="s">
        <v>464</v>
      </c>
      <c r="C223" s="6" t="s">
        <v>465</v>
      </c>
      <c r="D223" t="s">
        <v>466</v>
      </c>
      <c r="E223">
        <v>2.0699999999999998</v>
      </c>
      <c r="F223">
        <v>2.14</v>
      </c>
      <c r="G223">
        <v>4.2550001293420801</v>
      </c>
    </row>
    <row r="224" spans="1:7">
      <c r="A224" s="1">
        <v>194</v>
      </c>
      <c r="B224" t="s">
        <v>467</v>
      </c>
      <c r="C224" s="6" t="s">
        <v>468</v>
      </c>
      <c r="D224" t="s">
        <v>469</v>
      </c>
      <c r="E224">
        <v>2.06</v>
      </c>
      <c r="F224">
        <v>9.0299999999999994</v>
      </c>
      <c r="G224">
        <v>30.199998617172199</v>
      </c>
    </row>
    <row r="225" spans="1:7">
      <c r="A225" s="1">
        <v>195</v>
      </c>
      <c r="B225" t="s">
        <v>470</v>
      </c>
      <c r="C225" s="6" t="s">
        <v>16</v>
      </c>
      <c r="D225" t="s">
        <v>46</v>
      </c>
      <c r="E225">
        <v>2.06</v>
      </c>
      <c r="F225">
        <v>2.17</v>
      </c>
      <c r="G225">
        <v>7.9209998250007603</v>
      </c>
    </row>
    <row r="226" spans="1:7">
      <c r="A226" s="1">
        <v>196</v>
      </c>
      <c r="B226" t="s">
        <v>471</v>
      </c>
      <c r="C226" s="6" t="s">
        <v>16</v>
      </c>
      <c r="D226" t="s">
        <v>46</v>
      </c>
      <c r="E226">
        <v>2.06</v>
      </c>
      <c r="F226">
        <v>2.14</v>
      </c>
      <c r="G226">
        <v>1.90699994564056</v>
      </c>
    </row>
    <row r="227" spans="1:7">
      <c r="A227" s="1">
        <v>197</v>
      </c>
      <c r="B227" t="s">
        <v>472</v>
      </c>
      <c r="C227" s="6" t="s">
        <v>16</v>
      </c>
      <c r="D227" t="s">
        <v>473</v>
      </c>
      <c r="E227">
        <v>2.0499999999999998</v>
      </c>
      <c r="F227">
        <v>5</v>
      </c>
      <c r="G227">
        <v>8.5550002753734606</v>
      </c>
    </row>
    <row r="228" spans="1:7">
      <c r="A228" s="1">
        <v>198</v>
      </c>
      <c r="B228" t="s">
        <v>474</v>
      </c>
      <c r="C228" s="6" t="s">
        <v>289</v>
      </c>
      <c r="D228" t="s">
        <v>475</v>
      </c>
      <c r="E228">
        <v>2.0499999999999998</v>
      </c>
      <c r="F228">
        <v>2.48</v>
      </c>
      <c r="G228">
        <v>6.2270000576972997</v>
      </c>
    </row>
    <row r="229" spans="1:7">
      <c r="A229" s="1">
        <v>199</v>
      </c>
      <c r="B229" t="s">
        <v>476</v>
      </c>
      <c r="C229" s="6" t="s">
        <v>148</v>
      </c>
      <c r="D229" t="s">
        <v>477</v>
      </c>
      <c r="E229">
        <v>2.0499999999999998</v>
      </c>
      <c r="F229">
        <v>2.35</v>
      </c>
      <c r="G229">
        <v>2.5490000844001801</v>
      </c>
    </row>
    <row r="230" spans="1:7">
      <c r="A230" s="1">
        <v>200</v>
      </c>
      <c r="B230" t="s">
        <v>478</v>
      </c>
      <c r="C230" s="6" t="s">
        <v>16</v>
      </c>
      <c r="D230" t="s">
        <v>479</v>
      </c>
      <c r="E230">
        <v>2.0499999999999998</v>
      </c>
      <c r="F230">
        <v>2.0699999999999998</v>
      </c>
      <c r="G230">
        <v>14.079999923706101</v>
      </c>
    </row>
    <row r="231" spans="1:7">
      <c r="A231" s="1">
        <v>201</v>
      </c>
      <c r="B231" t="s">
        <v>480</v>
      </c>
      <c r="C231" s="6" t="s">
        <v>16</v>
      </c>
      <c r="D231" t="s">
        <v>46</v>
      </c>
      <c r="E231">
        <v>2.04</v>
      </c>
      <c r="F231">
        <v>2.36</v>
      </c>
      <c r="G231">
        <v>0.77689997851848602</v>
      </c>
    </row>
    <row r="232" spans="1:7">
      <c r="A232" s="1">
        <v>202</v>
      </c>
      <c r="B232" t="s">
        <v>481</v>
      </c>
      <c r="C232" s="6" t="s">
        <v>64</v>
      </c>
      <c r="D232" t="s">
        <v>482</v>
      </c>
      <c r="E232">
        <v>2.04</v>
      </c>
      <c r="F232">
        <v>2.06</v>
      </c>
      <c r="G232">
        <v>23.289999365806601</v>
      </c>
    </row>
    <row r="233" spans="1:7">
      <c r="A233" s="1">
        <v>203</v>
      </c>
      <c r="B233" t="s">
        <v>483</v>
      </c>
      <c r="C233" s="6" t="s">
        <v>16</v>
      </c>
      <c r="D233" t="s">
        <v>484</v>
      </c>
      <c r="E233">
        <v>2.04</v>
      </c>
      <c r="F233">
        <v>2.0499999999999998</v>
      </c>
      <c r="G233">
        <v>9.4020001590251905</v>
      </c>
    </row>
    <row r="234" spans="1:7">
      <c r="A234" s="1">
        <v>204</v>
      </c>
      <c r="B234" t="s">
        <v>485</v>
      </c>
      <c r="C234" s="6" t="s">
        <v>16</v>
      </c>
      <c r="D234" t="s">
        <v>46</v>
      </c>
      <c r="E234">
        <v>2.0299999999999998</v>
      </c>
      <c r="F234">
        <v>4.17</v>
      </c>
      <c r="G234">
        <v>7.6449997723102596</v>
      </c>
    </row>
    <row r="235" spans="1:7">
      <c r="A235" s="1">
        <v>205</v>
      </c>
      <c r="B235" t="s">
        <v>486</v>
      </c>
      <c r="C235" s="6" t="s">
        <v>237</v>
      </c>
      <c r="D235" t="s">
        <v>487</v>
      </c>
      <c r="E235">
        <v>2.0299999999999998</v>
      </c>
      <c r="F235">
        <v>2.95</v>
      </c>
      <c r="G235">
        <v>2.9170000925660098</v>
      </c>
    </row>
    <row r="236" spans="1:7">
      <c r="A236" s="1">
        <v>206</v>
      </c>
      <c r="B236" t="s">
        <v>488</v>
      </c>
      <c r="C236" s="6" t="s">
        <v>351</v>
      </c>
      <c r="D236" t="s">
        <v>489</v>
      </c>
      <c r="E236">
        <v>2.0299999999999998</v>
      </c>
      <c r="F236">
        <v>2.36</v>
      </c>
      <c r="G236">
        <v>6.9930002093315098</v>
      </c>
    </row>
    <row r="237" spans="1:7">
      <c r="A237" s="1">
        <v>207</v>
      </c>
      <c r="B237" t="s">
        <v>490</v>
      </c>
      <c r="C237" s="6" t="s">
        <v>491</v>
      </c>
      <c r="D237" t="s">
        <v>492</v>
      </c>
      <c r="E237">
        <v>2.02</v>
      </c>
      <c r="F237">
        <v>2.46</v>
      </c>
      <c r="G237">
        <v>1.24599998816848</v>
      </c>
    </row>
    <row r="238" spans="1:7">
      <c r="A238" s="1">
        <v>208</v>
      </c>
      <c r="B238" t="s">
        <v>493</v>
      </c>
      <c r="C238" s="6" t="s">
        <v>16</v>
      </c>
      <c r="D238" t="s">
        <v>46</v>
      </c>
      <c r="E238">
        <v>2.02</v>
      </c>
      <c r="F238">
        <v>2.39</v>
      </c>
      <c r="G238">
        <v>5.8329999446868896</v>
      </c>
    </row>
    <row r="239" spans="1:7">
      <c r="A239" s="1">
        <v>209</v>
      </c>
      <c r="B239" t="s">
        <v>494</v>
      </c>
      <c r="C239" s="6" t="s">
        <v>16</v>
      </c>
      <c r="D239" t="s">
        <v>46</v>
      </c>
      <c r="E239">
        <v>2.02</v>
      </c>
      <c r="F239">
        <v>2.09</v>
      </c>
      <c r="G239">
        <v>6.1900001019239399</v>
      </c>
    </row>
    <row r="240" spans="1:7">
      <c r="A240" s="1">
        <v>210</v>
      </c>
      <c r="B240" t="s">
        <v>495</v>
      </c>
      <c r="C240" s="6" t="s">
        <v>16</v>
      </c>
      <c r="D240" t="s">
        <v>496</v>
      </c>
      <c r="E240">
        <v>2.02</v>
      </c>
      <c r="F240">
        <v>2.0699999999999998</v>
      </c>
      <c r="G240">
        <v>3.6200001835823099</v>
      </c>
    </row>
    <row r="241" spans="1:7">
      <c r="A241" s="1">
        <v>211</v>
      </c>
      <c r="B241" t="s">
        <v>497</v>
      </c>
      <c r="C241" s="6" t="s">
        <v>16</v>
      </c>
      <c r="D241" t="s">
        <v>498</v>
      </c>
      <c r="E241">
        <v>2.02</v>
      </c>
      <c r="F241">
        <v>2.04</v>
      </c>
      <c r="G241">
        <v>1.44899999722838</v>
      </c>
    </row>
    <row r="242" spans="1:7">
      <c r="A242" s="1">
        <v>212</v>
      </c>
      <c r="B242" t="s">
        <v>499</v>
      </c>
      <c r="C242" s="6" t="s">
        <v>500</v>
      </c>
      <c r="D242" t="s">
        <v>501</v>
      </c>
      <c r="E242">
        <v>2.0099999999999998</v>
      </c>
      <c r="F242">
        <v>69.55</v>
      </c>
      <c r="G242">
        <v>45.980000495910602</v>
      </c>
    </row>
    <row r="243" spans="1:7">
      <c r="A243" s="1">
        <v>213</v>
      </c>
      <c r="B243" t="s">
        <v>502</v>
      </c>
      <c r="C243" s="6" t="s">
        <v>16</v>
      </c>
      <c r="D243" t="s">
        <v>503</v>
      </c>
      <c r="E243">
        <v>2.0099999999999998</v>
      </c>
      <c r="F243">
        <v>27.2</v>
      </c>
      <c r="G243">
        <v>36.989998817443798</v>
      </c>
    </row>
    <row r="244" spans="1:7">
      <c r="A244" s="1">
        <v>214</v>
      </c>
      <c r="B244" t="s">
        <v>504</v>
      </c>
      <c r="C244" s="6" t="s">
        <v>16</v>
      </c>
      <c r="D244" t="s">
        <v>46</v>
      </c>
      <c r="E244">
        <v>2.0099999999999998</v>
      </c>
      <c r="F244">
        <v>2.4900000000000002</v>
      </c>
      <c r="G244">
        <v>1.16900000721216</v>
      </c>
    </row>
    <row r="245" spans="1:7">
      <c r="A245" s="1">
        <v>215</v>
      </c>
      <c r="B245" t="s">
        <v>505</v>
      </c>
      <c r="C245" s="6" t="s">
        <v>506</v>
      </c>
      <c r="D245" t="s">
        <v>507</v>
      </c>
      <c r="E245">
        <v>2.0099999999999998</v>
      </c>
      <c r="F245">
        <v>2.2400000000000002</v>
      </c>
      <c r="G245">
        <v>6.1220001429319399</v>
      </c>
    </row>
    <row r="246" spans="1:7">
      <c r="A246" s="1">
        <v>216</v>
      </c>
      <c r="B246" t="s">
        <v>508</v>
      </c>
      <c r="C246" s="6" t="s">
        <v>509</v>
      </c>
      <c r="D246" t="s">
        <v>510</v>
      </c>
      <c r="E246">
        <v>2.0099999999999998</v>
      </c>
      <c r="F246">
        <v>2.14</v>
      </c>
      <c r="G246">
        <v>9.7740001976490003</v>
      </c>
    </row>
    <row r="247" spans="1:7">
      <c r="A247" s="1">
        <v>217</v>
      </c>
      <c r="B247" t="s">
        <v>511</v>
      </c>
      <c r="C247" s="6" t="s">
        <v>24</v>
      </c>
      <c r="D247" t="s">
        <v>512</v>
      </c>
      <c r="E247">
        <v>2.0099999999999998</v>
      </c>
      <c r="F247">
        <v>2.08</v>
      </c>
      <c r="G247">
        <v>2.5110000744462</v>
      </c>
    </row>
    <row r="248" spans="1:7">
      <c r="A248" s="1">
        <v>218</v>
      </c>
      <c r="B248" t="s">
        <v>513</v>
      </c>
      <c r="C248" s="6" t="s">
        <v>16</v>
      </c>
      <c r="D248" t="s">
        <v>514</v>
      </c>
      <c r="E248">
        <v>2.0099999999999998</v>
      </c>
      <c r="F248">
        <v>2.0299999999999998</v>
      </c>
      <c r="G248">
        <v>6.8420000374317196</v>
      </c>
    </row>
    <row r="249" spans="1:7">
      <c r="A249" s="1">
        <v>219</v>
      </c>
      <c r="B249" t="s">
        <v>515</v>
      </c>
      <c r="C249" s="6" t="s">
        <v>24</v>
      </c>
      <c r="D249" t="s">
        <v>516</v>
      </c>
      <c r="E249">
        <v>2.0099999999999998</v>
      </c>
      <c r="F249">
        <v>2.0299999999999998</v>
      </c>
      <c r="G249">
        <v>10.419999808072999</v>
      </c>
    </row>
    <row r="250" spans="1:7">
      <c r="A250" s="1">
        <v>220</v>
      </c>
      <c r="B250" t="s">
        <v>517</v>
      </c>
      <c r="C250" s="6" t="s">
        <v>64</v>
      </c>
      <c r="D250" t="s">
        <v>518</v>
      </c>
      <c r="E250">
        <v>2.0099999999999998</v>
      </c>
      <c r="F250">
        <v>2.0099999999999998</v>
      </c>
      <c r="G250">
        <v>9.0319998562336004</v>
      </c>
    </row>
    <row r="251" spans="1:7">
      <c r="A251" s="1">
        <v>221</v>
      </c>
      <c r="B251" t="s">
        <v>519</v>
      </c>
      <c r="C251" s="6" t="s">
        <v>468</v>
      </c>
      <c r="D251" t="s">
        <v>520</v>
      </c>
      <c r="E251">
        <v>2</v>
      </c>
      <c r="F251">
        <v>51.37</v>
      </c>
      <c r="G251">
        <v>40.580001473426798</v>
      </c>
    </row>
    <row r="252" spans="1:7">
      <c r="A252" s="1">
        <v>222</v>
      </c>
      <c r="B252" t="s">
        <v>521</v>
      </c>
      <c r="C252" s="6" t="s">
        <v>40</v>
      </c>
      <c r="D252" t="s">
        <v>522</v>
      </c>
      <c r="E252">
        <v>2</v>
      </c>
      <c r="F252">
        <v>8.67</v>
      </c>
      <c r="G252">
        <v>13.8699993491173</v>
      </c>
    </row>
    <row r="253" spans="1:7">
      <c r="A253" s="1">
        <v>223</v>
      </c>
      <c r="B253" t="s">
        <v>523</v>
      </c>
      <c r="C253" s="6" t="s">
        <v>524</v>
      </c>
      <c r="D253" t="s">
        <v>525</v>
      </c>
      <c r="E253">
        <v>2</v>
      </c>
      <c r="F253">
        <v>4</v>
      </c>
      <c r="G253">
        <v>69.770002365112305</v>
      </c>
    </row>
    <row r="254" spans="1:7">
      <c r="A254" s="1">
        <v>224</v>
      </c>
      <c r="B254" t="s">
        <v>526</v>
      </c>
      <c r="C254" s="6" t="s">
        <v>317</v>
      </c>
      <c r="D254" t="s">
        <v>527</v>
      </c>
      <c r="E254">
        <v>2</v>
      </c>
      <c r="F254">
        <v>2.2999999999999998</v>
      </c>
      <c r="G254">
        <v>5.8820001780986804</v>
      </c>
    </row>
    <row r="255" spans="1:7">
      <c r="A255" s="1">
        <v>225</v>
      </c>
      <c r="B255" t="s">
        <v>528</v>
      </c>
      <c r="C255" s="6" t="s">
        <v>24</v>
      </c>
      <c r="D255" t="s">
        <v>529</v>
      </c>
      <c r="E255">
        <v>2</v>
      </c>
      <c r="F255">
        <v>2.2000000000000002</v>
      </c>
      <c r="G255">
        <v>5.7969998568296397</v>
      </c>
    </row>
    <row r="256" spans="1:7">
      <c r="A256" s="1">
        <v>226</v>
      </c>
      <c r="B256" t="s">
        <v>582</v>
      </c>
      <c r="C256" s="6" t="s">
        <v>64</v>
      </c>
      <c r="D256" t="s">
        <v>530</v>
      </c>
      <c r="E256">
        <v>2</v>
      </c>
      <c r="F256">
        <v>2.15</v>
      </c>
      <c r="G256">
        <v>3.2609999179840101</v>
      </c>
    </row>
    <row r="257" spans="1:7">
      <c r="A257" s="1">
        <v>227</v>
      </c>
      <c r="B257" t="s">
        <v>531</v>
      </c>
      <c r="C257" s="6" t="s">
        <v>16</v>
      </c>
      <c r="D257" t="s">
        <v>532</v>
      </c>
      <c r="E257">
        <v>2</v>
      </c>
      <c r="F257">
        <v>2.14</v>
      </c>
      <c r="G257">
        <v>6.25</v>
      </c>
    </row>
    <row r="258" spans="1:7">
      <c r="A258" s="1">
        <v>228</v>
      </c>
      <c r="B258" t="s">
        <v>533</v>
      </c>
      <c r="C258" s="6" t="s">
        <v>16</v>
      </c>
      <c r="D258" t="s">
        <v>534</v>
      </c>
      <c r="E258">
        <v>2</v>
      </c>
      <c r="F258">
        <v>2.12</v>
      </c>
      <c r="G258">
        <v>7.4069999158382398</v>
      </c>
    </row>
    <row r="259" spans="1:7">
      <c r="A259" s="1">
        <v>229</v>
      </c>
      <c r="B259" t="s">
        <v>535</v>
      </c>
      <c r="C259" s="6" t="s">
        <v>536</v>
      </c>
      <c r="D259" t="s">
        <v>537</v>
      </c>
      <c r="E259">
        <v>2</v>
      </c>
      <c r="F259">
        <v>2.1</v>
      </c>
      <c r="G259">
        <v>4.1420001536607698</v>
      </c>
    </row>
    <row r="260" spans="1:7">
      <c r="A260" s="1">
        <v>230</v>
      </c>
      <c r="B260" t="s">
        <v>538</v>
      </c>
      <c r="C260" s="6" t="s">
        <v>64</v>
      </c>
      <c r="D260" t="s">
        <v>539</v>
      </c>
      <c r="E260">
        <v>2</v>
      </c>
      <c r="F260">
        <v>2.09</v>
      </c>
      <c r="G260">
        <v>3.4299999475479099</v>
      </c>
    </row>
    <row r="261" spans="1:7">
      <c r="A261" s="1">
        <v>231</v>
      </c>
      <c r="B261" t="s">
        <v>540</v>
      </c>
      <c r="C261" s="6" t="s">
        <v>541</v>
      </c>
      <c r="D261" t="s">
        <v>542</v>
      </c>
      <c r="E261">
        <v>2</v>
      </c>
      <c r="F261">
        <v>2.0699999999999998</v>
      </c>
      <c r="G261">
        <v>2.0780000835657102</v>
      </c>
    </row>
    <row r="262" spans="1:7">
      <c r="A262" s="1">
        <v>232</v>
      </c>
      <c r="B262" t="s">
        <v>543</v>
      </c>
      <c r="C262" s="6" t="s">
        <v>16</v>
      </c>
      <c r="D262" t="s">
        <v>544</v>
      </c>
      <c r="E262">
        <v>2</v>
      </c>
      <c r="F262">
        <v>2.0699999999999998</v>
      </c>
      <c r="G262">
        <v>6.3380002975463903</v>
      </c>
    </row>
    <row r="263" spans="1:7">
      <c r="A263" s="1">
        <v>233</v>
      </c>
      <c r="B263" t="s">
        <v>545</v>
      </c>
      <c r="C263" s="6" t="s">
        <v>425</v>
      </c>
      <c r="D263" t="s">
        <v>546</v>
      </c>
      <c r="E263">
        <v>2</v>
      </c>
      <c r="F263">
        <v>2.0299999999999998</v>
      </c>
      <c r="G263">
        <v>7.2159998118877402</v>
      </c>
    </row>
    <row r="264" spans="1:7">
      <c r="A264" s="1">
        <v>234</v>
      </c>
      <c r="B264" t="s">
        <v>547</v>
      </c>
      <c r="C264" s="6" t="s">
        <v>16</v>
      </c>
      <c r="D264" t="s">
        <v>548</v>
      </c>
      <c r="E264">
        <v>2</v>
      </c>
      <c r="F264">
        <v>2.0299999999999998</v>
      </c>
      <c r="G264">
        <v>6.0339998453855497</v>
      </c>
    </row>
    <row r="265" spans="1:7">
      <c r="A265" s="1">
        <v>235</v>
      </c>
      <c r="B265" t="s">
        <v>549</v>
      </c>
      <c r="C265" s="6" t="s">
        <v>317</v>
      </c>
      <c r="D265" t="s">
        <v>550</v>
      </c>
      <c r="E265">
        <v>2</v>
      </c>
      <c r="F265">
        <v>2</v>
      </c>
      <c r="G265">
        <v>15.7900005578995</v>
      </c>
    </row>
    <row r="266" spans="1:7">
      <c r="A266" s="1">
        <v>236</v>
      </c>
      <c r="B266" t="s">
        <v>551</v>
      </c>
      <c r="C266" s="6" t="s">
        <v>16</v>
      </c>
      <c r="D266" t="s">
        <v>552</v>
      </c>
      <c r="E266">
        <v>1.96</v>
      </c>
      <c r="F266">
        <v>2.27</v>
      </c>
      <c r="G266">
        <v>3.8059998303651801</v>
      </c>
    </row>
    <row r="267" spans="1:7">
      <c r="A267" s="1">
        <v>237</v>
      </c>
      <c r="B267" t="s">
        <v>553</v>
      </c>
      <c r="C267" s="6" t="s">
        <v>51</v>
      </c>
      <c r="D267" t="s">
        <v>554</v>
      </c>
      <c r="E267">
        <v>1.92</v>
      </c>
      <c r="F267">
        <v>2.1</v>
      </c>
      <c r="G267">
        <v>2.3080000653863002</v>
      </c>
    </row>
    <row r="268" spans="1:7">
      <c r="A268" s="1">
        <v>238</v>
      </c>
      <c r="B268" t="s">
        <v>555</v>
      </c>
      <c r="C268" s="6" t="s">
        <v>148</v>
      </c>
      <c r="D268" t="s">
        <v>556</v>
      </c>
      <c r="E268">
        <v>1.8</v>
      </c>
      <c r="F268">
        <v>1.89</v>
      </c>
      <c r="G268">
        <v>6.4520001411437997</v>
      </c>
    </row>
    <row r="269" spans="1:7">
      <c r="A269" s="1">
        <v>239</v>
      </c>
      <c r="B269" t="s">
        <v>557</v>
      </c>
      <c r="C269" s="6" t="s">
        <v>16</v>
      </c>
      <c r="D269" t="s">
        <v>558</v>
      </c>
      <c r="E269">
        <v>1.8</v>
      </c>
      <c r="F269">
        <v>1.81</v>
      </c>
      <c r="G269">
        <v>3.9220001548528698</v>
      </c>
    </row>
    <row r="270" spans="1:7">
      <c r="A270" s="1">
        <v>240</v>
      </c>
      <c r="B270" t="s">
        <v>559</v>
      </c>
      <c r="C270" s="6" t="s">
        <v>48</v>
      </c>
      <c r="D270" t="s">
        <v>560</v>
      </c>
      <c r="E270">
        <v>1.73</v>
      </c>
      <c r="F270">
        <v>4.01</v>
      </c>
      <c r="G270">
        <v>20.739999413490299</v>
      </c>
    </row>
    <row r="271" spans="1:7">
      <c r="A271" s="1">
        <v>241</v>
      </c>
      <c r="B271" t="s">
        <v>561</v>
      </c>
      <c r="C271" s="6" t="s">
        <v>16</v>
      </c>
      <c r="D271" t="s">
        <v>562</v>
      </c>
      <c r="E271">
        <v>1.55</v>
      </c>
      <c r="F271">
        <v>3.1</v>
      </c>
      <c r="G271">
        <v>0.39949999190866903</v>
      </c>
    </row>
    <row r="272" spans="1:7">
      <c r="A272" s="1">
        <v>242</v>
      </c>
      <c r="B272" t="s">
        <v>563</v>
      </c>
      <c r="C272" s="6" t="s">
        <v>237</v>
      </c>
      <c r="D272" t="s">
        <v>564</v>
      </c>
      <c r="E272">
        <v>1.52</v>
      </c>
      <c r="F272">
        <v>2.1</v>
      </c>
      <c r="G272">
        <v>1.76100004464388</v>
      </c>
    </row>
    <row r="273" spans="1:7">
      <c r="A273" s="1">
        <v>243</v>
      </c>
      <c r="B273" t="s">
        <v>565</v>
      </c>
      <c r="C273" s="6" t="s">
        <v>148</v>
      </c>
      <c r="D273" t="s">
        <v>566</v>
      </c>
      <c r="E273">
        <v>1.47</v>
      </c>
      <c r="F273">
        <v>1.7</v>
      </c>
      <c r="G273">
        <v>2.2779999300837499</v>
      </c>
    </row>
    <row r="274" spans="1:7">
      <c r="A274" s="1">
        <v>244</v>
      </c>
      <c r="B274" t="s">
        <v>567</v>
      </c>
      <c r="C274" s="6" t="s">
        <v>237</v>
      </c>
      <c r="D274" t="s">
        <v>568</v>
      </c>
      <c r="E274">
        <v>1.47</v>
      </c>
      <c r="F274">
        <v>1.64</v>
      </c>
      <c r="G274">
        <v>4.2109999805688902</v>
      </c>
    </row>
    <row r="275" spans="1:7">
      <c r="A275" s="1">
        <v>245</v>
      </c>
      <c r="B275" t="s">
        <v>569</v>
      </c>
      <c r="C275" s="6" t="s">
        <v>317</v>
      </c>
      <c r="D275" t="s">
        <v>570</v>
      </c>
      <c r="E275">
        <v>1.42</v>
      </c>
      <c r="F275">
        <v>1.49</v>
      </c>
      <c r="G275">
        <v>4.9380000680684999</v>
      </c>
    </row>
    <row r="276" spans="1:7">
      <c r="A276" s="1">
        <v>246</v>
      </c>
      <c r="B276" t="s">
        <v>571</v>
      </c>
      <c r="C276" s="6" t="s">
        <v>16</v>
      </c>
      <c r="D276" t="s">
        <v>572</v>
      </c>
      <c r="E276">
        <v>1.41</v>
      </c>
      <c r="F276">
        <v>1.74</v>
      </c>
      <c r="G276">
        <v>1.6979999840259601</v>
      </c>
    </row>
    <row r="277" spans="1:7">
      <c r="A277" s="1">
        <v>247</v>
      </c>
      <c r="B277" t="s">
        <v>573</v>
      </c>
      <c r="C277" s="6" t="s">
        <v>16</v>
      </c>
      <c r="D277" t="s">
        <v>574</v>
      </c>
      <c r="E277">
        <v>1.35</v>
      </c>
      <c r="F277">
        <v>11.11</v>
      </c>
      <c r="G277">
        <v>15.0000005960464</v>
      </c>
    </row>
    <row r="278" spans="1:7">
      <c r="A278" s="1">
        <v>248</v>
      </c>
      <c r="B278" t="s">
        <v>575</v>
      </c>
      <c r="C278" s="6" t="s">
        <v>506</v>
      </c>
      <c r="D278" t="s">
        <v>576</v>
      </c>
      <c r="E278">
        <v>1.31</v>
      </c>
      <c r="F278">
        <v>1.39</v>
      </c>
      <c r="G278">
        <v>11.4500001072884</v>
      </c>
    </row>
    <row r="279" spans="1:7">
      <c r="A279" s="1">
        <v>249</v>
      </c>
      <c r="B279" t="s">
        <v>577</v>
      </c>
      <c r="C279" s="6" t="s">
        <v>326</v>
      </c>
      <c r="D279" t="s">
        <v>578</v>
      </c>
      <c r="E279">
        <v>1.27</v>
      </c>
      <c r="F279">
        <v>4.57</v>
      </c>
      <c r="G279">
        <v>2.8990000486373901</v>
      </c>
    </row>
    <row r="280" spans="1:7">
      <c r="A280" s="1">
        <v>250</v>
      </c>
      <c r="B280" t="s">
        <v>579</v>
      </c>
      <c r="C280" s="6" t="s">
        <v>580</v>
      </c>
      <c r="D280" t="s">
        <v>581</v>
      </c>
      <c r="E280">
        <v>1.26</v>
      </c>
      <c r="F280">
        <v>58.45</v>
      </c>
      <c r="G280">
        <v>37.819999456405597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7" sqref="A27"/>
    </sheetView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2014-07-21T07:57:30Z</dcterms:modified>
</cp:coreProperties>
</file>